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oups\opb\OFFICE\IR\Regular Reports\ICORA\Finished Reports\"/>
    </mc:Choice>
  </mc:AlternateContent>
  <bookViews>
    <workbookView xWindow="360" yWindow="135" windowWidth="15315" windowHeight="12240"/>
  </bookViews>
  <sheets>
    <sheet name="UW Bothell" sheetId="1" r:id="rId1"/>
    <sheet name="UW Seattle" sheetId="2" r:id="rId2"/>
    <sheet name="UW Tacoma" sheetId="3" r:id="rId3"/>
  </sheets>
  <calcPr calcId="152511"/>
</workbook>
</file>

<file path=xl/calcChain.xml><?xml version="1.0" encoding="utf-8"?>
<calcChain xmlns="http://schemas.openxmlformats.org/spreadsheetml/2006/main">
  <c r="J71" i="3" l="1"/>
  <c r="J70" i="3"/>
  <c r="J69" i="3"/>
  <c r="J68" i="3"/>
  <c r="J71" i="1"/>
  <c r="M6" i="3"/>
  <c r="M15" i="3"/>
  <c r="M16" i="3"/>
  <c r="M17" i="3"/>
  <c r="M18" i="3"/>
  <c r="M19" i="3"/>
  <c r="M20" i="3"/>
  <c r="M21" i="3"/>
  <c r="M22" i="3"/>
  <c r="M28" i="3"/>
  <c r="M29" i="3"/>
  <c r="M25" i="3"/>
  <c r="M36" i="3"/>
  <c r="M37" i="3"/>
  <c r="M38" i="3"/>
  <c r="M39" i="3"/>
  <c r="M40" i="3"/>
  <c r="M41" i="3"/>
  <c r="M42" i="3"/>
  <c r="M43" i="3"/>
  <c r="M46" i="3"/>
  <c r="M49" i="3"/>
  <c r="M50" i="3"/>
  <c r="M48" i="3"/>
  <c r="M45" i="3"/>
  <c r="M35" i="3"/>
  <c r="M27" i="3"/>
  <c r="M24" i="3"/>
  <c r="M14" i="3"/>
  <c r="M5" i="3"/>
  <c r="M15" i="1"/>
  <c r="M16" i="1"/>
  <c r="M17" i="1"/>
  <c r="M18" i="1"/>
  <c r="M19" i="1"/>
  <c r="M20" i="1"/>
  <c r="M21" i="1"/>
  <c r="M22" i="1"/>
  <c r="M36" i="1"/>
  <c r="M37" i="1"/>
  <c r="M38" i="1"/>
  <c r="M39" i="1"/>
  <c r="M40" i="1"/>
  <c r="M41" i="1"/>
  <c r="M42" i="1"/>
  <c r="M43" i="1"/>
  <c r="M49" i="1"/>
  <c r="M50" i="1"/>
  <c r="M48" i="1"/>
  <c r="M46" i="1"/>
  <c r="M45" i="1"/>
  <c r="M35" i="1"/>
  <c r="M29" i="1"/>
  <c r="M28" i="1"/>
  <c r="M27" i="1"/>
  <c r="M25" i="1"/>
  <c r="M24" i="1"/>
  <c r="M14" i="1"/>
  <c r="M6" i="1"/>
  <c r="M5" i="1"/>
  <c r="M36" i="2"/>
  <c r="M37" i="2"/>
  <c r="M38" i="2"/>
  <c r="M39" i="2"/>
  <c r="M40" i="2"/>
  <c r="M41" i="2"/>
  <c r="M42" i="2"/>
  <c r="M43" i="2"/>
  <c r="M46" i="2"/>
  <c r="M49" i="2"/>
  <c r="M50" i="2"/>
  <c r="M48" i="2"/>
  <c r="M45" i="2"/>
  <c r="M35" i="2"/>
  <c r="M29" i="2"/>
  <c r="M28" i="2"/>
  <c r="M27" i="2"/>
  <c r="M25" i="2"/>
  <c r="M24" i="2"/>
  <c r="M15" i="2"/>
  <c r="M16" i="2"/>
  <c r="M17" i="2"/>
  <c r="M18" i="2"/>
  <c r="M19" i="2"/>
  <c r="M20" i="2"/>
  <c r="M21" i="2"/>
  <c r="M22" i="2"/>
  <c r="M14" i="2"/>
  <c r="M6" i="2"/>
  <c r="M5" i="2"/>
  <c r="D85" i="1"/>
  <c r="D84" i="1"/>
  <c r="D83" i="1"/>
  <c r="D81" i="1"/>
  <c r="D80" i="1"/>
  <c r="D78" i="1"/>
  <c r="D77" i="1"/>
  <c r="D76" i="1"/>
  <c r="D75" i="1"/>
  <c r="D74" i="1"/>
  <c r="D73" i="1"/>
  <c r="D72" i="1"/>
  <c r="D71" i="1"/>
  <c r="D70" i="1"/>
  <c r="D87" i="2"/>
  <c r="D86" i="2"/>
  <c r="D85" i="2"/>
  <c r="D83" i="2"/>
  <c r="D82" i="2"/>
  <c r="D80" i="2"/>
  <c r="D79" i="2"/>
  <c r="D78" i="2"/>
  <c r="D77" i="2"/>
  <c r="D76" i="2"/>
  <c r="D75" i="2"/>
  <c r="D74" i="2"/>
  <c r="D73" i="2"/>
  <c r="D72" i="2"/>
  <c r="D75" i="3"/>
  <c r="D77" i="3"/>
  <c r="D74" i="3"/>
  <c r="D71" i="3"/>
  <c r="D72" i="3"/>
  <c r="J50" i="1" l="1"/>
  <c r="G50" i="1"/>
  <c r="D50" i="1"/>
  <c r="J49" i="1"/>
  <c r="G49" i="1"/>
  <c r="D49" i="1"/>
  <c r="J48" i="1"/>
  <c r="G48" i="1"/>
  <c r="D48" i="1"/>
  <c r="J46" i="1"/>
  <c r="G46" i="1"/>
  <c r="D46" i="1"/>
  <c r="J45" i="1"/>
  <c r="G45" i="1"/>
  <c r="D45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29" i="1"/>
  <c r="G29" i="1"/>
  <c r="D29" i="1"/>
  <c r="J28" i="1"/>
  <c r="G28" i="1"/>
  <c r="D28" i="1"/>
  <c r="J27" i="1"/>
  <c r="G27" i="1"/>
  <c r="D27" i="1"/>
  <c r="J25" i="1"/>
  <c r="G25" i="1"/>
  <c r="D25" i="1"/>
  <c r="J24" i="1"/>
  <c r="G24" i="1"/>
  <c r="D24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L8" i="1"/>
  <c r="K8" i="1"/>
  <c r="M8" i="1" s="1"/>
  <c r="I8" i="1"/>
  <c r="H8" i="1"/>
  <c r="J8" i="1" s="1"/>
  <c r="F8" i="1"/>
  <c r="E8" i="1"/>
  <c r="C8" i="1"/>
  <c r="B8" i="1"/>
  <c r="J6" i="1"/>
  <c r="G6" i="1"/>
  <c r="D6" i="1"/>
  <c r="J5" i="1"/>
  <c r="G5" i="1"/>
  <c r="D5" i="1"/>
  <c r="J50" i="2"/>
  <c r="G50" i="2"/>
  <c r="D50" i="2"/>
  <c r="J49" i="2"/>
  <c r="G49" i="2"/>
  <c r="D49" i="2"/>
  <c r="J48" i="2"/>
  <c r="G48" i="2"/>
  <c r="D48" i="2"/>
  <c r="J46" i="2"/>
  <c r="G46" i="2"/>
  <c r="D46" i="2"/>
  <c r="J45" i="2"/>
  <c r="G45" i="2"/>
  <c r="D45" i="2"/>
  <c r="J43" i="2"/>
  <c r="G43" i="2"/>
  <c r="D43" i="2"/>
  <c r="J42" i="2"/>
  <c r="G42" i="2"/>
  <c r="D42" i="2"/>
  <c r="J41" i="2"/>
  <c r="G41" i="2"/>
  <c r="D41" i="2"/>
  <c r="J40" i="2"/>
  <c r="G40" i="2"/>
  <c r="D40" i="2"/>
  <c r="J39" i="2"/>
  <c r="G39" i="2"/>
  <c r="D39" i="2"/>
  <c r="J38" i="2"/>
  <c r="G38" i="2"/>
  <c r="D38" i="2"/>
  <c r="J37" i="2"/>
  <c r="G37" i="2"/>
  <c r="D37" i="2"/>
  <c r="J36" i="2"/>
  <c r="G36" i="2"/>
  <c r="D36" i="2"/>
  <c r="J35" i="2"/>
  <c r="G35" i="2"/>
  <c r="D35" i="2"/>
  <c r="J29" i="2"/>
  <c r="G29" i="2"/>
  <c r="D29" i="2"/>
  <c r="J28" i="2"/>
  <c r="G28" i="2"/>
  <c r="D28" i="2"/>
  <c r="J27" i="2"/>
  <c r="G27" i="2"/>
  <c r="D27" i="2"/>
  <c r="J25" i="2"/>
  <c r="G25" i="2"/>
  <c r="D25" i="2"/>
  <c r="J24" i="2"/>
  <c r="G24" i="2"/>
  <c r="D24" i="2"/>
  <c r="J22" i="2"/>
  <c r="G22" i="2"/>
  <c r="D22" i="2"/>
  <c r="J21" i="2"/>
  <c r="G21" i="2"/>
  <c r="D21" i="2"/>
  <c r="J20" i="2"/>
  <c r="G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L8" i="2"/>
  <c r="K8" i="2"/>
  <c r="M8" i="2" s="1"/>
  <c r="I8" i="2"/>
  <c r="H8" i="2"/>
  <c r="F8" i="2"/>
  <c r="E8" i="2"/>
  <c r="C8" i="2"/>
  <c r="B8" i="2"/>
  <c r="D8" i="2" s="1"/>
  <c r="J6" i="2"/>
  <c r="G6" i="2"/>
  <c r="D6" i="2"/>
  <c r="J5" i="2"/>
  <c r="G5" i="2"/>
  <c r="D5" i="2"/>
  <c r="D57" i="2"/>
  <c r="G57" i="2"/>
  <c r="J57" i="2"/>
  <c r="M57" i="2"/>
  <c r="D58" i="2"/>
  <c r="G58" i="2"/>
  <c r="J58" i="2"/>
  <c r="M58" i="2"/>
  <c r="D59" i="2"/>
  <c r="G59" i="2"/>
  <c r="J59" i="2"/>
  <c r="M59" i="2"/>
  <c r="D60" i="2"/>
  <c r="G60" i="2"/>
  <c r="J60" i="2"/>
  <c r="M60" i="2"/>
  <c r="D61" i="2"/>
  <c r="G61" i="2"/>
  <c r="J61" i="2"/>
  <c r="M61" i="2"/>
  <c r="D62" i="2"/>
  <c r="G62" i="2"/>
  <c r="J62" i="2"/>
  <c r="M62" i="2"/>
  <c r="D63" i="2"/>
  <c r="G63" i="2"/>
  <c r="J63" i="2"/>
  <c r="M63" i="2"/>
  <c r="D64" i="2"/>
  <c r="G64" i="2"/>
  <c r="J64" i="2"/>
  <c r="M64" i="2"/>
  <c r="D65" i="2"/>
  <c r="G65" i="2"/>
  <c r="J65" i="2"/>
  <c r="M65" i="2"/>
  <c r="B67" i="2"/>
  <c r="C67" i="2"/>
  <c r="E67" i="2"/>
  <c r="F67" i="2"/>
  <c r="H67" i="2"/>
  <c r="I67" i="2"/>
  <c r="K67" i="2"/>
  <c r="M67" i="2" s="1"/>
  <c r="L67" i="2"/>
  <c r="J70" i="2"/>
  <c r="J71" i="2"/>
  <c r="J72" i="2"/>
  <c r="J73" i="2"/>
  <c r="J50" i="3"/>
  <c r="G50" i="3"/>
  <c r="D50" i="3"/>
  <c r="J49" i="3"/>
  <c r="G49" i="3"/>
  <c r="D49" i="3"/>
  <c r="J48" i="3"/>
  <c r="G48" i="3"/>
  <c r="D48" i="3"/>
  <c r="J46" i="3"/>
  <c r="G46" i="3"/>
  <c r="D46" i="3"/>
  <c r="J45" i="3"/>
  <c r="G45" i="3"/>
  <c r="D45" i="3"/>
  <c r="J43" i="3"/>
  <c r="G43" i="3"/>
  <c r="D43" i="3"/>
  <c r="J42" i="3"/>
  <c r="G42" i="3"/>
  <c r="D42" i="3"/>
  <c r="J41" i="3"/>
  <c r="G41" i="3"/>
  <c r="D41" i="3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G29" i="3"/>
  <c r="D29" i="3"/>
  <c r="J28" i="3"/>
  <c r="G28" i="3"/>
  <c r="D28" i="3"/>
  <c r="J27" i="3"/>
  <c r="G27" i="3"/>
  <c r="D27" i="3"/>
  <c r="J25" i="3"/>
  <c r="G25" i="3"/>
  <c r="D25" i="3"/>
  <c r="J24" i="3"/>
  <c r="G24" i="3"/>
  <c r="D24" i="3"/>
  <c r="J22" i="3"/>
  <c r="G22" i="3"/>
  <c r="D22" i="3"/>
  <c r="J21" i="3"/>
  <c r="G21" i="3"/>
  <c r="D21" i="3"/>
  <c r="G20" i="3"/>
  <c r="D20" i="3"/>
  <c r="J19" i="3"/>
  <c r="G19" i="3"/>
  <c r="D19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L8" i="3"/>
  <c r="K8" i="3"/>
  <c r="M8" i="3" s="1"/>
  <c r="I8" i="3"/>
  <c r="H8" i="3"/>
  <c r="F8" i="3"/>
  <c r="E8" i="3"/>
  <c r="C8" i="3"/>
  <c r="B8" i="3"/>
  <c r="J6" i="3"/>
  <c r="G6" i="3"/>
  <c r="D6" i="3"/>
  <c r="J5" i="3"/>
  <c r="G5" i="3"/>
  <c r="D5" i="3"/>
  <c r="G8" i="3" l="1"/>
  <c r="G67" i="2"/>
  <c r="G8" i="2"/>
  <c r="J8" i="3"/>
  <c r="J8" i="2"/>
  <c r="G8" i="1"/>
  <c r="D8" i="3"/>
  <c r="D8" i="1"/>
  <c r="J67" i="2"/>
  <c r="D67" i="2"/>
  <c r="D78" i="3"/>
  <c r="J56" i="3"/>
  <c r="M56" i="3"/>
  <c r="J57" i="3"/>
  <c r="M57" i="3"/>
  <c r="C65" i="3"/>
  <c r="D85" i="3" l="1"/>
  <c r="D84" i="3"/>
  <c r="D83" i="3"/>
  <c r="D81" i="3"/>
  <c r="D80" i="3"/>
  <c r="D76" i="3"/>
  <c r="D73" i="3"/>
  <c r="D70" i="3"/>
  <c r="L65" i="3"/>
  <c r="K65" i="3"/>
  <c r="I65" i="3"/>
  <c r="H65" i="3"/>
  <c r="J65" i="3" s="1"/>
  <c r="F65" i="3"/>
  <c r="E65" i="3"/>
  <c r="G65" i="3" s="1"/>
  <c r="B65" i="3"/>
  <c r="D65" i="3" s="1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G57" i="3"/>
  <c r="D57" i="3"/>
  <c r="G56" i="3"/>
  <c r="D56" i="3"/>
  <c r="M65" i="3" l="1"/>
  <c r="J68" i="1"/>
  <c r="J69" i="1"/>
  <c r="J70" i="1"/>
  <c r="M62" i="1"/>
  <c r="M63" i="1"/>
  <c r="M56" i="1"/>
  <c r="M57" i="1"/>
  <c r="M58" i="1"/>
  <c r="M59" i="1"/>
  <c r="M60" i="1"/>
  <c r="M61" i="1"/>
  <c r="K65" i="1"/>
  <c r="L65" i="1"/>
  <c r="B65" i="1"/>
  <c r="C65" i="1"/>
  <c r="E65" i="1"/>
  <c r="F65" i="1"/>
  <c r="H65" i="1"/>
  <c r="I65" i="1"/>
  <c r="J63" i="1"/>
  <c r="J62" i="1"/>
  <c r="J61" i="1"/>
  <c r="J60" i="1"/>
  <c r="J59" i="1"/>
  <c r="J58" i="1"/>
  <c r="J57" i="1"/>
  <c r="J56" i="1"/>
  <c r="G63" i="1"/>
  <c r="G62" i="1"/>
  <c r="G61" i="1"/>
  <c r="G60" i="1"/>
  <c r="G59" i="1"/>
  <c r="G58" i="1"/>
  <c r="G57" i="1"/>
  <c r="G56" i="1"/>
  <c r="D63" i="1"/>
  <c r="D57" i="1"/>
  <c r="D58" i="1"/>
  <c r="D59" i="1"/>
  <c r="D60" i="1"/>
  <c r="D61" i="1"/>
  <c r="D62" i="1"/>
  <c r="D56" i="1"/>
  <c r="J65" i="1" l="1"/>
  <c r="G65" i="1"/>
  <c r="D65" i="1"/>
  <c r="M65" i="1"/>
</calcChain>
</file>

<file path=xl/sharedStrings.xml><?xml version="1.0" encoding="utf-8"?>
<sst xmlns="http://schemas.openxmlformats.org/spreadsheetml/2006/main" count="484" uniqueCount="49">
  <si>
    <t>Admits</t>
  </si>
  <si>
    <t>Paid</t>
  </si>
  <si>
    <t>% Change</t>
  </si>
  <si>
    <t>Freshmen</t>
  </si>
  <si>
    <t>Transfer</t>
  </si>
  <si>
    <t>Totals</t>
  </si>
  <si>
    <t>Status</t>
  </si>
  <si>
    <t>Ethnicity</t>
  </si>
  <si>
    <t>Asian American</t>
  </si>
  <si>
    <t>Hispanic</t>
  </si>
  <si>
    <t>International</t>
  </si>
  <si>
    <t>Male</t>
  </si>
  <si>
    <t>Female</t>
  </si>
  <si>
    <t>Gender</t>
  </si>
  <si>
    <t>Resident</t>
  </si>
  <si>
    <t>Nonresident</t>
  </si>
  <si>
    <t>Headcount</t>
  </si>
  <si>
    <t>ADMISSIONS</t>
  </si>
  <si>
    <t>TOTAL ENROLLMENT</t>
  </si>
  <si>
    <t>Enrolled</t>
  </si>
  <si>
    <t>Apps</t>
  </si>
  <si>
    <t>Sophomore</t>
  </si>
  <si>
    <t>Junior</t>
  </si>
  <si>
    <t>Senior</t>
  </si>
  <si>
    <t>Post-baccalaureate</t>
  </si>
  <si>
    <t>Graduate</t>
  </si>
  <si>
    <t>State-support headcount</t>
  </si>
  <si>
    <t>Continuing student headcount</t>
  </si>
  <si>
    <t>Total headcount</t>
  </si>
  <si>
    <t>Non-U.S. resident headcount</t>
  </si>
  <si>
    <t>American Indian/Alaskan Native</t>
  </si>
  <si>
    <t>Native Hawaiian/Pacific Islander</t>
  </si>
  <si>
    <t>White</t>
  </si>
  <si>
    <t>Two or more races</t>
  </si>
  <si>
    <t>Residency</t>
  </si>
  <si>
    <t>Non-Matric</t>
  </si>
  <si>
    <t>Grad Non-Matric</t>
  </si>
  <si>
    <t>Fee Based FTE</t>
  </si>
  <si>
    <t>Professional</t>
  </si>
  <si>
    <t>Total FTE</t>
  </si>
  <si>
    <t>State-reported FTE**</t>
  </si>
  <si>
    <t>Unknown/Not Indicated</t>
  </si>
  <si>
    <t>AUT 2012</t>
  </si>
  <si>
    <t>AUT 2011</t>
  </si>
  <si>
    <t>Transfers</t>
  </si>
  <si>
    <t>Autumn 2012</t>
  </si>
  <si>
    <t>Autumn 2011</t>
  </si>
  <si>
    <t>Black or African American</t>
  </si>
  <si>
    <t>State-reported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</si>
</sst>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4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Border="1"/>
    <xf numFmtId="0" fontId="3" fillId="3" borderId="6" xfId="0" applyFont="1" applyFill="1" applyBorder="1"/>
    <xf numFmtId="0" fontId="3" fillId="0" borderId="7" xfId="0" applyFont="1" applyFill="1" applyBorder="1"/>
    <xf numFmtId="0" fontId="3" fillId="3" borderId="4" xfId="0" applyFont="1" applyFill="1" applyBorder="1"/>
    <xf numFmtId="0" fontId="4" fillId="0" borderId="7" xfId="0" applyFont="1" applyBorder="1"/>
    <xf numFmtId="0" fontId="3" fillId="3" borderId="8" xfId="0" applyFont="1" applyFill="1" applyBorder="1"/>
    <xf numFmtId="0" fontId="4" fillId="3" borderId="3" xfId="0" applyFont="1" applyFill="1" applyBorder="1"/>
    <xf numFmtId="0" fontId="2" fillId="2" borderId="0" xfId="0" applyFont="1" applyFill="1" applyBorder="1"/>
    <xf numFmtId="0" fontId="3" fillId="0" borderId="0" xfId="0" applyFont="1" applyFill="1"/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3" fontId="3" fillId="0" borderId="7" xfId="0" applyNumberFormat="1" applyFont="1" applyBorder="1"/>
    <xf numFmtId="3" fontId="3" fillId="0" borderId="2" xfId="0" applyNumberFormat="1" applyFont="1" applyBorder="1"/>
    <xf numFmtId="3" fontId="3" fillId="0" borderId="7" xfId="0" applyNumberFormat="1" applyFont="1" applyFill="1" applyBorder="1"/>
    <xf numFmtId="3" fontId="3" fillId="0" borderId="2" xfId="0" applyNumberFormat="1" applyFont="1" applyFill="1" applyBorder="1"/>
    <xf numFmtId="164" fontId="3" fillId="0" borderId="7" xfId="0" applyNumberFormat="1" applyFont="1" applyFill="1" applyBorder="1"/>
    <xf numFmtId="3" fontId="3" fillId="3" borderId="0" xfId="0" applyNumberFormat="1" applyFont="1" applyFill="1"/>
    <xf numFmtId="0" fontId="7" fillId="0" borderId="0" xfId="0" applyFont="1"/>
    <xf numFmtId="0" fontId="7" fillId="3" borderId="5" xfId="0" applyFont="1" applyFill="1" applyBorder="1"/>
    <xf numFmtId="0" fontId="7" fillId="3" borderId="0" xfId="0" applyFont="1" applyFill="1" applyBorder="1"/>
    <xf numFmtId="0" fontId="7" fillId="3" borderId="6" xfId="0" applyFont="1" applyFill="1" applyBorder="1"/>
    <xf numFmtId="0" fontId="7" fillId="0" borderId="0" xfId="0" applyFont="1" applyFill="1" applyBorder="1"/>
    <xf numFmtId="0" fontId="7" fillId="0" borderId="0" xfId="0" applyFont="1" applyBorder="1"/>
    <xf numFmtId="0" fontId="6" fillId="0" borderId="0" xfId="1" applyFont="1" applyFill="1" applyAlignment="1">
      <alignment horizontal="left" indent="1"/>
    </xf>
    <xf numFmtId="0" fontId="3" fillId="0" borderId="1" xfId="1" applyFont="1" applyFill="1" applyBorder="1"/>
    <xf numFmtId="0" fontId="4" fillId="0" borderId="2" xfId="1" applyFont="1" applyBorder="1"/>
    <xf numFmtId="0" fontId="3" fillId="0" borderId="2" xfId="1" applyFont="1" applyBorder="1"/>
    <xf numFmtId="0" fontId="3" fillId="0" borderId="3" xfId="1" applyFont="1" applyFill="1" applyBorder="1"/>
    <xf numFmtId="0" fontId="3" fillId="0" borderId="1" xfId="1" applyFont="1" applyBorder="1"/>
    <xf numFmtId="0" fontId="3" fillId="0" borderId="2" xfId="1" applyFont="1" applyFill="1" applyBorder="1"/>
    <xf numFmtId="0" fontId="4" fillId="3" borderId="10" xfId="1" applyFont="1" applyFill="1" applyBorder="1"/>
    <xf numFmtId="0" fontId="3" fillId="3" borderId="13" xfId="1" applyFont="1" applyFill="1" applyBorder="1"/>
    <xf numFmtId="0" fontId="3" fillId="3" borderId="0" xfId="1" applyFont="1" applyFill="1" applyBorder="1"/>
    <xf numFmtId="0" fontId="3" fillId="3" borderId="6" xfId="1" applyFont="1" applyFill="1" applyBorder="1"/>
    <xf numFmtId="0" fontId="8" fillId="0" borderId="2" xfId="0" applyNumberFormat="1" applyFont="1" applyBorder="1"/>
    <xf numFmtId="9" fontId="3" fillId="0" borderId="2" xfId="1" applyNumberFormat="1" applyFont="1" applyFill="1" applyBorder="1"/>
    <xf numFmtId="0" fontId="3" fillId="3" borderId="9" xfId="1" applyFont="1" applyFill="1" applyBorder="1"/>
    <xf numFmtId="0" fontId="3" fillId="3" borderId="11" xfId="1" applyFont="1" applyFill="1" applyBorder="1"/>
    <xf numFmtId="0" fontId="4" fillId="0" borderId="7" xfId="1" applyFont="1" applyBorder="1"/>
    <xf numFmtId="0" fontId="3" fillId="0" borderId="7" xfId="1" applyFont="1" applyBorder="1"/>
    <xf numFmtId="0" fontId="4" fillId="0" borderId="0" xfId="1" applyFont="1" applyBorder="1"/>
    <xf numFmtId="0" fontId="3" fillId="0" borderId="0" xfId="1" applyFont="1" applyBorder="1"/>
    <xf numFmtId="9" fontId="3" fillId="0" borderId="0" xfId="1" applyNumberFormat="1" applyFont="1" applyBorder="1"/>
    <xf numFmtId="0" fontId="3" fillId="0" borderId="7" xfId="1" applyFont="1" applyFill="1" applyBorder="1"/>
    <xf numFmtId="0" fontId="3" fillId="3" borderId="14" xfId="1" applyFont="1" applyFill="1" applyBorder="1"/>
    <xf numFmtId="0" fontId="4" fillId="3" borderId="3" xfId="1" applyFont="1" applyFill="1" applyBorder="1"/>
    <xf numFmtId="0" fontId="3" fillId="3" borderId="0" xfId="1" applyFont="1" applyFill="1"/>
    <xf numFmtId="0" fontId="8" fillId="0" borderId="0" xfId="0" applyFont="1"/>
    <xf numFmtId="0" fontId="4" fillId="3" borderId="4" xfId="1" applyFont="1" applyFill="1" applyBorder="1"/>
    <xf numFmtId="0" fontId="2" fillId="2" borderId="0" xfId="1" applyFont="1" applyFill="1"/>
    <xf numFmtId="0" fontId="3" fillId="0" borderId="0" xfId="1" applyFont="1"/>
    <xf numFmtId="0" fontId="3" fillId="3" borderId="12" xfId="1" applyFont="1" applyFill="1" applyBorder="1"/>
    <xf numFmtId="0" fontId="3" fillId="3" borderId="4" xfId="1" applyFont="1" applyFill="1" applyBorder="1"/>
    <xf numFmtId="9" fontId="3" fillId="0" borderId="7" xfId="1" applyNumberFormat="1" applyFont="1" applyFill="1" applyBorder="1"/>
    <xf numFmtId="0" fontId="3" fillId="0" borderId="0" xfId="1" applyFont="1" applyFill="1"/>
    <xf numFmtId="0" fontId="2" fillId="4" borderId="0" xfId="0" applyFont="1" applyFill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/>
    <xf numFmtId="164" fontId="3" fillId="0" borderId="0" xfId="0" applyNumberFormat="1" applyFont="1" applyFill="1" applyBorder="1"/>
    <xf numFmtId="3" fontId="8" fillId="0" borderId="2" xfId="0" applyNumberFormat="1" applyFont="1" applyBorder="1"/>
    <xf numFmtId="3" fontId="3" fillId="0" borderId="2" xfId="1" applyNumberFormat="1" applyFont="1" applyBorder="1"/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1">
    <dxf>
      <font>
        <color theme="0"/>
      </font>
      <fill>
        <patternFill>
          <bgColor rgb="FFA48957"/>
        </patternFill>
      </fill>
      <border>
        <horizontal style="thin">
          <color rgb="FFA48957"/>
        </horizontal>
      </border>
    </dxf>
    <dxf>
      <font>
        <b/>
        <color theme="0"/>
      </font>
      <fill>
        <patternFill>
          <bgColor rgb="FFA48957"/>
        </patternFill>
      </fill>
      <border>
        <top/>
        <bottom/>
        <vertical/>
        <horizontal style="thin">
          <color rgb="FFA48957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theme="7" tint="0.39997558519241921"/>
        </top>
        <bottom style="thin">
          <color theme="7" tint="0.3999755851924192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</border>
    </dxf>
    <dxf>
      <font>
        <b/>
        <color theme="1"/>
      </font>
      <border>
        <bottom style="thin">
          <color theme="7" tint="0.79998168889431442"/>
        </bottom>
      </border>
    </dxf>
    <dxf>
      <border>
        <left style="thin">
          <color theme="7" tint="0.79998168889431442"/>
        </left>
        <right style="thin">
          <color theme="7" tint="0.79998168889431442"/>
        </right>
      </border>
    </dxf>
    <dxf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</dxf>
    <dxf>
      <font>
        <b/>
        <color theme="0"/>
      </font>
      <fill>
        <patternFill patternType="solid">
          <fgColor theme="7" tint="-0.499984740745262"/>
          <bgColor rgb="FF39275B"/>
        </patternFill>
      </fill>
      <border>
        <bottom style="thin">
          <color theme="7"/>
        </bottom>
        <vertical/>
        <horizontal style="thin">
          <color rgb="FF39275B"/>
        </horizontal>
      </border>
    </dxf>
    <dxf>
      <font>
        <color theme="1"/>
      </font>
      <fill>
        <patternFill patternType="solid">
          <fgColor theme="7" tint="0.59999389629810485"/>
          <bgColor theme="7" tint="0.59999389629810485"/>
        </patternFill>
      </fill>
      <border>
        <horizontal style="thin">
          <color theme="7" tint="0.79998168889431442"/>
        </horizontal>
      </border>
    </dxf>
  </dxfs>
  <tableStyles count="1" defaultTableStyle="TableStyleMedium9" defaultPivotStyle="PivotStyleLight16">
    <tableStyle name="PivotStyleDarkPurple_UWB" table="0" count="11">
      <tableStyleElement type="wholeTable" dxfId="10"/>
      <tableStyleElement type="headerRow" dxfId="9"/>
      <tableStyleElement type="totalRow" dxfId="8"/>
      <tableStyleElement type="secondRowStripe" dxfId="7"/>
      <tableStyleElement type="secondColumnStripe" dxfId="6"/>
      <tableStyleElement type="first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6"/>
  <sheetViews>
    <sheetView tabSelected="1" view="pageLayout" zoomScaleNormal="100" workbookViewId="0">
      <selection activeCell="G79" sqref="G79"/>
    </sheetView>
  </sheetViews>
  <sheetFormatPr defaultRowHeight="12.75" x14ac:dyDescent="0.2"/>
  <cols>
    <col min="1" max="1" width="28" customWidth="1"/>
    <col min="2" max="3" width="11.5703125" bestFit="1" customWidth="1"/>
    <col min="4" max="4" width="9.5703125" bestFit="1" customWidth="1"/>
    <col min="5" max="5" width="11.5703125" bestFit="1" customWidth="1"/>
    <col min="6" max="6" width="17.85546875" bestFit="1" customWidth="1"/>
    <col min="7" max="7" width="9.5703125" bestFit="1" customWidth="1"/>
    <col min="8" max="9" width="11.5703125" bestFit="1" customWidth="1"/>
    <col min="10" max="10" width="10" bestFit="1" customWidth="1"/>
    <col min="11" max="12" width="11.5703125" bestFit="1" customWidth="1"/>
    <col min="13" max="13" width="9.5703125" bestFit="1" customWidth="1"/>
  </cols>
  <sheetData>
    <row r="1" spans="1:13" x14ac:dyDescent="0.2">
      <c r="A1" s="64" t="s">
        <v>17</v>
      </c>
      <c r="B1" s="63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2">
      <c r="A2" s="33"/>
      <c r="B2" s="34" t="s">
        <v>42</v>
      </c>
      <c r="C2" s="34" t="s">
        <v>43</v>
      </c>
      <c r="D2" s="34"/>
      <c r="E2" s="34" t="s">
        <v>42</v>
      </c>
      <c r="F2" s="34" t="s">
        <v>43</v>
      </c>
      <c r="G2" s="34"/>
      <c r="H2" s="34" t="s">
        <v>42</v>
      </c>
      <c r="I2" s="34" t="s">
        <v>43</v>
      </c>
      <c r="J2" s="35"/>
      <c r="K2" s="34" t="s">
        <v>42</v>
      </c>
      <c r="L2" s="34" t="s">
        <v>43</v>
      </c>
      <c r="M2" s="34"/>
    </row>
    <row r="3" spans="1:13" x14ac:dyDescent="0.2">
      <c r="A3" s="36"/>
      <c r="B3" s="37" t="s">
        <v>20</v>
      </c>
      <c r="C3" s="37" t="s">
        <v>20</v>
      </c>
      <c r="D3" s="33" t="s">
        <v>2</v>
      </c>
      <c r="E3" s="37" t="s">
        <v>0</v>
      </c>
      <c r="F3" s="37" t="s">
        <v>0</v>
      </c>
      <c r="G3" s="33" t="s">
        <v>2</v>
      </c>
      <c r="H3" s="37" t="s">
        <v>1</v>
      </c>
      <c r="I3" s="37" t="s">
        <v>1</v>
      </c>
      <c r="J3" s="33" t="s">
        <v>2</v>
      </c>
      <c r="K3" s="35" t="s">
        <v>19</v>
      </c>
      <c r="L3" s="35" t="s">
        <v>19</v>
      </c>
      <c r="M3" s="38" t="s">
        <v>2</v>
      </c>
    </row>
    <row r="4" spans="1:13" x14ac:dyDescent="0.2">
      <c r="A4" s="39" t="s">
        <v>6</v>
      </c>
      <c r="B4" s="40"/>
      <c r="C4" s="40"/>
      <c r="D4" s="40"/>
      <c r="E4" s="40"/>
      <c r="F4" s="40"/>
      <c r="G4" s="40"/>
      <c r="H4" s="40"/>
      <c r="I4" s="40"/>
      <c r="J4" s="40"/>
      <c r="K4" s="41"/>
      <c r="L4" s="41"/>
      <c r="M4" s="42"/>
    </row>
    <row r="5" spans="1:13" x14ac:dyDescent="0.2">
      <c r="A5" s="35" t="s">
        <v>3</v>
      </c>
      <c r="B5" s="68">
        <v>2419</v>
      </c>
      <c r="C5" s="68">
        <v>2075</v>
      </c>
      <c r="D5" s="44">
        <f>(B5-C5)/C5</f>
        <v>0.16578313253012048</v>
      </c>
      <c r="E5" s="68">
        <v>1732</v>
      </c>
      <c r="F5" s="68">
        <v>1529</v>
      </c>
      <c r="G5" s="44">
        <f t="shared" ref="G5:G6" si="0">(E5-F5)/F5</f>
        <v>0.1327665140614781</v>
      </c>
      <c r="H5" s="43">
        <v>610</v>
      </c>
      <c r="I5" s="43">
        <v>575</v>
      </c>
      <c r="J5" s="44">
        <f t="shared" ref="J5:J6" si="1">(H5-I5)/I5</f>
        <v>6.0869565217391307E-2</v>
      </c>
      <c r="K5" s="35">
        <v>544</v>
      </c>
      <c r="L5" s="43">
        <v>527</v>
      </c>
      <c r="M5" s="44">
        <f t="shared" ref="M5:M6" si="2">(K5-L5)/L5</f>
        <v>3.2258064516129031E-2</v>
      </c>
    </row>
    <row r="6" spans="1:13" x14ac:dyDescent="0.2">
      <c r="A6" s="35" t="s">
        <v>4</v>
      </c>
      <c r="B6" s="68">
        <v>1653</v>
      </c>
      <c r="C6" s="68">
        <v>1544</v>
      </c>
      <c r="D6" s="44">
        <f>(B6-C6)/C6</f>
        <v>7.0595854922279794E-2</v>
      </c>
      <c r="E6" s="68">
        <v>1009</v>
      </c>
      <c r="F6" s="43">
        <v>881</v>
      </c>
      <c r="G6" s="44">
        <f t="shared" si="0"/>
        <v>0.1452894438138479</v>
      </c>
      <c r="H6" s="43">
        <v>681</v>
      </c>
      <c r="I6" s="43">
        <v>647</v>
      </c>
      <c r="J6" s="44">
        <f t="shared" si="1"/>
        <v>5.2550231839258117E-2</v>
      </c>
      <c r="K6" s="35">
        <v>630</v>
      </c>
      <c r="L6" s="43">
        <v>609</v>
      </c>
      <c r="M6" s="44">
        <f t="shared" si="2"/>
        <v>3.4482758620689655E-2</v>
      </c>
    </row>
    <row r="7" spans="1:13" x14ac:dyDescent="0.2">
      <c r="A7" s="45"/>
      <c r="B7" s="46"/>
      <c r="C7" s="46"/>
      <c r="D7" s="46"/>
      <c r="E7" s="46"/>
      <c r="F7" s="46"/>
      <c r="G7" s="46"/>
      <c r="H7" s="46"/>
      <c r="I7" s="46"/>
      <c r="J7" s="46"/>
      <c r="K7" s="41"/>
      <c r="L7" s="41"/>
      <c r="M7" s="42"/>
    </row>
    <row r="8" spans="1:13" x14ac:dyDescent="0.2">
      <c r="A8" s="47" t="s">
        <v>5</v>
      </c>
      <c r="B8" s="48">
        <f>SUM(B5:B6)</f>
        <v>4072</v>
      </c>
      <c r="C8" s="48">
        <f>SUM(C5:C6)</f>
        <v>3619</v>
      </c>
      <c r="D8" s="44">
        <f>(B8-C8)/C8</f>
        <v>0.12517269964078476</v>
      </c>
      <c r="E8" s="48">
        <f t="shared" ref="E8:F8" si="3">SUM(E5:E6)</f>
        <v>2741</v>
      </c>
      <c r="F8" s="48">
        <f t="shared" si="3"/>
        <v>2410</v>
      </c>
      <c r="G8" s="44">
        <f>(E8-F8)/F8</f>
        <v>0.13734439834024897</v>
      </c>
      <c r="H8" s="48">
        <f t="shared" ref="H8:I8" si="4">SUM(H5:H6)</f>
        <v>1291</v>
      </c>
      <c r="I8" s="48">
        <f t="shared" si="4"/>
        <v>1222</v>
      </c>
      <c r="J8" s="44">
        <f>(H8-I8)/I8</f>
        <v>5.6464811783960719E-2</v>
      </c>
      <c r="K8" s="48">
        <f t="shared" ref="K8:L8" si="5">SUM(K5:K6)</f>
        <v>1174</v>
      </c>
      <c r="L8" s="48">
        <f t="shared" si="5"/>
        <v>1136</v>
      </c>
      <c r="M8" s="44">
        <f t="shared" ref="M8" si="6">(K8-L8)/L8</f>
        <v>3.345070422535211E-2</v>
      </c>
    </row>
    <row r="9" spans="1:13" x14ac:dyDescent="0.2">
      <c r="A9" s="49"/>
      <c r="B9" s="50"/>
      <c r="C9" s="50"/>
      <c r="D9" s="51"/>
      <c r="E9" s="50"/>
      <c r="F9" s="50"/>
      <c r="G9" s="51"/>
      <c r="H9" s="50"/>
      <c r="I9" s="50"/>
      <c r="J9" s="51"/>
      <c r="K9" s="50"/>
      <c r="L9" s="50"/>
      <c r="M9" s="51"/>
    </row>
    <row r="10" spans="1:13" x14ac:dyDescent="0.2">
      <c r="A10" s="72" t="s">
        <v>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x14ac:dyDescent="0.2">
      <c r="A11" s="33"/>
      <c r="B11" s="34" t="s">
        <v>42</v>
      </c>
      <c r="C11" s="34" t="s">
        <v>43</v>
      </c>
      <c r="D11" s="34"/>
      <c r="E11" s="34" t="s">
        <v>42</v>
      </c>
      <c r="F11" s="34" t="s">
        <v>43</v>
      </c>
      <c r="G11" s="34"/>
      <c r="H11" s="34" t="s">
        <v>42</v>
      </c>
      <c r="I11" s="34" t="s">
        <v>43</v>
      </c>
      <c r="J11" s="35"/>
      <c r="K11" s="34" t="s">
        <v>42</v>
      </c>
      <c r="L11" s="34" t="s">
        <v>43</v>
      </c>
      <c r="M11" s="34"/>
    </row>
    <row r="12" spans="1:13" x14ac:dyDescent="0.2">
      <c r="A12" s="52"/>
      <c r="B12" s="37" t="s">
        <v>20</v>
      </c>
      <c r="C12" s="37" t="s">
        <v>20</v>
      </c>
      <c r="D12" s="33" t="s">
        <v>2</v>
      </c>
      <c r="E12" s="37" t="s">
        <v>0</v>
      </c>
      <c r="F12" s="37" t="s">
        <v>0</v>
      </c>
      <c r="G12" s="33" t="s">
        <v>2</v>
      </c>
      <c r="H12" s="37" t="s">
        <v>1</v>
      </c>
      <c r="I12" s="37" t="s">
        <v>1</v>
      </c>
      <c r="J12" s="33" t="s">
        <v>2</v>
      </c>
      <c r="K12" s="35" t="s">
        <v>19</v>
      </c>
      <c r="L12" s="35" t="s">
        <v>19</v>
      </c>
      <c r="M12" s="38" t="s">
        <v>2</v>
      </c>
    </row>
    <row r="13" spans="1:13" x14ac:dyDescent="0.2">
      <c r="A13" s="39" t="s">
        <v>7</v>
      </c>
      <c r="B13" s="40"/>
      <c r="C13" s="40"/>
      <c r="D13" s="40"/>
      <c r="E13" s="40"/>
      <c r="F13" s="40"/>
      <c r="G13" s="40"/>
      <c r="H13" s="40"/>
      <c r="I13" s="40"/>
      <c r="J13" s="53"/>
      <c r="K13" s="41"/>
      <c r="L13" s="41"/>
      <c r="M13" s="42"/>
    </row>
    <row r="14" spans="1:13" x14ac:dyDescent="0.2">
      <c r="A14" s="4" t="s">
        <v>30</v>
      </c>
      <c r="B14" s="43">
        <v>13</v>
      </c>
      <c r="C14" s="43">
        <v>10</v>
      </c>
      <c r="D14" s="44">
        <f t="shared" ref="D14:D22" si="7">(B14-C14)/C14</f>
        <v>0.3</v>
      </c>
      <c r="E14" s="43">
        <v>8</v>
      </c>
      <c r="F14" s="43">
        <v>8</v>
      </c>
      <c r="G14" s="44">
        <f t="shared" ref="G14:G22" si="8">(E14-F14)/F14</f>
        <v>0</v>
      </c>
      <c r="H14" s="43">
        <v>3</v>
      </c>
      <c r="I14" s="43">
        <v>1</v>
      </c>
      <c r="J14" s="44">
        <f t="shared" ref="J14:J22" si="9">(H14-I14)/I14</f>
        <v>2</v>
      </c>
      <c r="K14" s="35">
        <v>3</v>
      </c>
      <c r="L14" s="35">
        <v>1</v>
      </c>
      <c r="M14" s="44">
        <f t="shared" ref="M14:M22" si="10">(K14-L14)/L14</f>
        <v>2</v>
      </c>
    </row>
    <row r="15" spans="1:13" x14ac:dyDescent="0.2">
      <c r="A15" s="4" t="s">
        <v>8</v>
      </c>
      <c r="B15" s="43">
        <v>720</v>
      </c>
      <c r="C15" s="43">
        <v>604</v>
      </c>
      <c r="D15" s="44">
        <f t="shared" si="7"/>
        <v>0.19205298013245034</v>
      </c>
      <c r="E15" s="43">
        <v>553</v>
      </c>
      <c r="F15" s="43">
        <v>486</v>
      </c>
      <c r="G15" s="44">
        <f t="shared" si="8"/>
        <v>0.13786008230452676</v>
      </c>
      <c r="H15" s="43">
        <v>179</v>
      </c>
      <c r="I15" s="43">
        <v>157</v>
      </c>
      <c r="J15" s="44">
        <f t="shared" si="9"/>
        <v>0.14012738853503184</v>
      </c>
      <c r="K15" s="35">
        <v>165</v>
      </c>
      <c r="L15" s="35">
        <v>154</v>
      </c>
      <c r="M15" s="44">
        <f t="shared" si="10"/>
        <v>7.1428571428571425E-2</v>
      </c>
    </row>
    <row r="16" spans="1:13" x14ac:dyDescent="0.2">
      <c r="A16" s="4" t="s">
        <v>47</v>
      </c>
      <c r="B16" s="43">
        <v>165</v>
      </c>
      <c r="C16" s="43">
        <v>139</v>
      </c>
      <c r="D16" s="44">
        <f t="shared" si="7"/>
        <v>0.18705035971223022</v>
      </c>
      <c r="E16" s="43">
        <v>73</v>
      </c>
      <c r="F16" s="43">
        <v>63</v>
      </c>
      <c r="G16" s="44">
        <f t="shared" si="8"/>
        <v>0.15873015873015872</v>
      </c>
      <c r="H16" s="43">
        <v>25</v>
      </c>
      <c r="I16" s="43">
        <v>27</v>
      </c>
      <c r="J16" s="44">
        <f t="shared" si="9"/>
        <v>-7.407407407407407E-2</v>
      </c>
      <c r="K16" s="35">
        <v>25</v>
      </c>
      <c r="L16" s="35">
        <v>27</v>
      </c>
      <c r="M16" s="44">
        <f t="shared" si="10"/>
        <v>-7.407407407407407E-2</v>
      </c>
    </row>
    <row r="17" spans="1:13" x14ac:dyDescent="0.2">
      <c r="A17" s="5" t="s">
        <v>31</v>
      </c>
      <c r="B17" s="43">
        <v>16</v>
      </c>
      <c r="C17" s="43">
        <v>19</v>
      </c>
      <c r="D17" s="44">
        <f t="shared" si="7"/>
        <v>-0.15789473684210525</v>
      </c>
      <c r="E17" s="43">
        <v>9</v>
      </c>
      <c r="F17" s="43">
        <v>12</v>
      </c>
      <c r="G17" s="44">
        <f t="shared" si="8"/>
        <v>-0.25</v>
      </c>
      <c r="H17" s="43">
        <v>3</v>
      </c>
      <c r="I17" s="43">
        <v>7</v>
      </c>
      <c r="J17" s="44">
        <f t="shared" si="9"/>
        <v>-0.5714285714285714</v>
      </c>
      <c r="K17" s="38">
        <v>2</v>
      </c>
      <c r="L17" s="38">
        <v>7</v>
      </c>
      <c r="M17" s="44">
        <f t="shared" si="10"/>
        <v>-0.7142857142857143</v>
      </c>
    </row>
    <row r="18" spans="1:13" x14ac:dyDescent="0.2">
      <c r="A18" s="5" t="s">
        <v>32</v>
      </c>
      <c r="B18" s="43">
        <v>679</v>
      </c>
      <c r="C18" s="43">
        <v>649</v>
      </c>
      <c r="D18" s="44">
        <f t="shared" si="7"/>
        <v>4.6224961479198766E-2</v>
      </c>
      <c r="E18" s="43">
        <v>553</v>
      </c>
      <c r="F18" s="43">
        <v>530</v>
      </c>
      <c r="G18" s="44">
        <f t="shared" si="8"/>
        <v>4.3396226415094337E-2</v>
      </c>
      <c r="H18" s="43">
        <v>204</v>
      </c>
      <c r="I18" s="43">
        <v>226</v>
      </c>
      <c r="J18" s="44">
        <f t="shared" si="9"/>
        <v>-9.7345132743362831E-2</v>
      </c>
      <c r="K18" s="35">
        <v>189</v>
      </c>
      <c r="L18" s="35">
        <v>209</v>
      </c>
      <c r="M18" s="44">
        <f t="shared" si="10"/>
        <v>-9.569377990430622E-2</v>
      </c>
    </row>
    <row r="19" spans="1:13" x14ac:dyDescent="0.2">
      <c r="A19" s="5" t="s">
        <v>33</v>
      </c>
      <c r="B19" s="43">
        <v>189</v>
      </c>
      <c r="C19" s="43">
        <v>139</v>
      </c>
      <c r="D19" s="44">
        <f t="shared" si="7"/>
        <v>0.35971223021582732</v>
      </c>
      <c r="E19" s="43">
        <v>146</v>
      </c>
      <c r="F19" s="43">
        <v>104</v>
      </c>
      <c r="G19" s="44">
        <f t="shared" si="8"/>
        <v>0.40384615384615385</v>
      </c>
      <c r="H19" s="43">
        <v>57</v>
      </c>
      <c r="I19" s="43">
        <v>38</v>
      </c>
      <c r="J19" s="44">
        <f t="shared" si="9"/>
        <v>0.5</v>
      </c>
      <c r="K19" s="35">
        <v>52</v>
      </c>
      <c r="L19" s="35">
        <v>36</v>
      </c>
      <c r="M19" s="44">
        <f t="shared" si="10"/>
        <v>0.44444444444444442</v>
      </c>
    </row>
    <row r="20" spans="1:13" x14ac:dyDescent="0.2">
      <c r="A20" s="5" t="s">
        <v>9</v>
      </c>
      <c r="B20" s="35">
        <v>332</v>
      </c>
      <c r="C20" s="35">
        <v>274</v>
      </c>
      <c r="D20" s="44">
        <f t="shared" si="7"/>
        <v>0.21167883211678831</v>
      </c>
      <c r="E20" s="35">
        <v>222</v>
      </c>
      <c r="F20" s="35">
        <v>192</v>
      </c>
      <c r="G20" s="44">
        <f t="shared" si="8"/>
        <v>0.15625</v>
      </c>
      <c r="H20" s="35">
        <v>77</v>
      </c>
      <c r="I20" s="35">
        <v>68</v>
      </c>
      <c r="J20" s="44">
        <f t="shared" si="9"/>
        <v>0.13235294117647059</v>
      </c>
      <c r="K20" s="35">
        <v>76</v>
      </c>
      <c r="L20" s="35">
        <v>67</v>
      </c>
      <c r="M20" s="44">
        <f t="shared" si="10"/>
        <v>0.13432835820895522</v>
      </c>
    </row>
    <row r="21" spans="1:13" x14ac:dyDescent="0.2">
      <c r="A21" s="5" t="s">
        <v>10</v>
      </c>
      <c r="B21" s="43">
        <v>259</v>
      </c>
      <c r="C21" s="43">
        <v>215</v>
      </c>
      <c r="D21" s="44">
        <f t="shared" si="7"/>
        <v>0.20465116279069767</v>
      </c>
      <c r="E21" s="43">
        <v>136</v>
      </c>
      <c r="F21" s="43">
        <v>117</v>
      </c>
      <c r="G21" s="44">
        <f t="shared" si="8"/>
        <v>0.1623931623931624</v>
      </c>
      <c r="H21" s="43">
        <v>55</v>
      </c>
      <c r="I21" s="43">
        <v>43</v>
      </c>
      <c r="J21" s="44">
        <f t="shared" si="9"/>
        <v>0.27906976744186046</v>
      </c>
      <c r="K21" s="35">
        <v>26</v>
      </c>
      <c r="L21" s="35">
        <v>19</v>
      </c>
      <c r="M21" s="44">
        <f t="shared" si="10"/>
        <v>0.36842105263157893</v>
      </c>
    </row>
    <row r="22" spans="1:13" x14ac:dyDescent="0.2">
      <c r="A22" s="5" t="s">
        <v>41</v>
      </c>
      <c r="B22" s="43">
        <v>46</v>
      </c>
      <c r="C22" s="43">
        <v>26</v>
      </c>
      <c r="D22" s="44">
        <f t="shared" si="7"/>
        <v>0.76923076923076927</v>
      </c>
      <c r="E22" s="43">
        <v>32</v>
      </c>
      <c r="F22" s="43">
        <v>17</v>
      </c>
      <c r="G22" s="44">
        <f t="shared" si="8"/>
        <v>0.88235294117647056</v>
      </c>
      <c r="H22" s="43">
        <v>7</v>
      </c>
      <c r="I22" s="43">
        <v>8</v>
      </c>
      <c r="J22" s="44">
        <f t="shared" si="9"/>
        <v>-0.125</v>
      </c>
      <c r="K22" s="35">
        <v>6</v>
      </c>
      <c r="L22" s="35">
        <v>7</v>
      </c>
      <c r="M22" s="44">
        <f t="shared" si="10"/>
        <v>-0.14285714285714285</v>
      </c>
    </row>
    <row r="23" spans="1:13" x14ac:dyDescent="0.2">
      <c r="A23" s="54" t="s">
        <v>13</v>
      </c>
      <c r="B23" s="55"/>
      <c r="C23" s="55"/>
      <c r="D23" s="55"/>
      <c r="E23" s="55"/>
      <c r="F23" s="55"/>
      <c r="G23" s="55"/>
      <c r="H23" s="55"/>
      <c r="I23" s="41"/>
      <c r="J23" s="41"/>
      <c r="K23" s="41"/>
      <c r="L23" s="41"/>
      <c r="M23" s="42"/>
    </row>
    <row r="24" spans="1:13" x14ac:dyDescent="0.2">
      <c r="A24" s="38" t="s">
        <v>12</v>
      </c>
      <c r="B24" s="69">
        <v>1298</v>
      </c>
      <c r="C24" s="68">
        <v>1116</v>
      </c>
      <c r="D24" s="44">
        <f t="shared" ref="D24:D25" si="11">(B24-C24)/C24</f>
        <v>0.16308243727598568</v>
      </c>
      <c r="E24" s="35">
        <v>943</v>
      </c>
      <c r="F24" s="43">
        <v>823</v>
      </c>
      <c r="G24" s="44">
        <f t="shared" ref="G24:G25" si="12">(E24-F24)/F24</f>
        <v>0.14580801944106925</v>
      </c>
      <c r="H24" s="35">
        <v>301</v>
      </c>
      <c r="I24" s="43">
        <v>281</v>
      </c>
      <c r="J24" s="44">
        <f t="shared" ref="J24:J25" si="13">(H24-I24)/I24</f>
        <v>7.1174377224199295E-2</v>
      </c>
      <c r="K24" s="35">
        <v>268</v>
      </c>
      <c r="L24" s="35">
        <v>262</v>
      </c>
      <c r="M24" s="44">
        <f t="shared" ref="M24:M25" si="14">(K24-L24)/L24</f>
        <v>2.2900763358778626E-2</v>
      </c>
    </row>
    <row r="25" spans="1:13" x14ac:dyDescent="0.2">
      <c r="A25" s="38" t="s">
        <v>11</v>
      </c>
      <c r="B25" s="69">
        <v>1121</v>
      </c>
      <c r="C25" s="43">
        <v>959</v>
      </c>
      <c r="D25" s="44">
        <f t="shared" si="11"/>
        <v>0.16892596454640249</v>
      </c>
      <c r="E25" s="35">
        <v>789</v>
      </c>
      <c r="F25" s="43">
        <v>706</v>
      </c>
      <c r="G25" s="44">
        <f t="shared" si="12"/>
        <v>0.11756373937677053</v>
      </c>
      <c r="H25" s="35">
        <v>309</v>
      </c>
      <c r="I25" s="43">
        <v>294</v>
      </c>
      <c r="J25" s="44">
        <f t="shared" si="13"/>
        <v>5.1020408163265307E-2</v>
      </c>
      <c r="K25" s="35">
        <v>276</v>
      </c>
      <c r="L25" s="35">
        <v>265</v>
      </c>
      <c r="M25" s="44">
        <f t="shared" si="14"/>
        <v>4.1509433962264149E-2</v>
      </c>
    </row>
    <row r="26" spans="1:13" x14ac:dyDescent="0.2">
      <c r="A26" s="39" t="s">
        <v>34</v>
      </c>
      <c r="B26" s="55"/>
      <c r="C26" s="55"/>
      <c r="D26" s="55"/>
      <c r="E26" s="55"/>
      <c r="F26" s="55"/>
      <c r="G26" s="55"/>
      <c r="H26" s="55"/>
      <c r="I26" s="41"/>
      <c r="J26" s="41"/>
      <c r="K26" s="41"/>
      <c r="L26" s="41"/>
      <c r="M26" s="42"/>
    </row>
    <row r="27" spans="1:13" x14ac:dyDescent="0.2">
      <c r="A27" s="38" t="s">
        <v>14</v>
      </c>
      <c r="B27" s="69">
        <v>1867</v>
      </c>
      <c r="C27" s="69">
        <v>1604</v>
      </c>
      <c r="D27" s="44">
        <f t="shared" ref="D27:D29" si="15">(B27-C27)/C27</f>
        <v>0.16396508728179551</v>
      </c>
      <c r="E27" s="69">
        <v>1405</v>
      </c>
      <c r="F27" s="69">
        <v>1236</v>
      </c>
      <c r="G27" s="44">
        <f t="shared" ref="G27:G29" si="16">(E27-F27)/F27</f>
        <v>0.13673139158576053</v>
      </c>
      <c r="H27" s="35">
        <v>526</v>
      </c>
      <c r="I27" s="35">
        <v>509</v>
      </c>
      <c r="J27" s="44">
        <f t="shared" ref="J27:J29" si="17">(H27-I27)/I27</f>
        <v>3.3398821218074658E-2</v>
      </c>
      <c r="K27" s="35">
        <v>497</v>
      </c>
      <c r="L27" s="35">
        <v>488</v>
      </c>
      <c r="M27" s="44">
        <f t="shared" ref="M27:M29" si="18">(K27-L27)/L27</f>
        <v>1.8442622950819672E-2</v>
      </c>
    </row>
    <row r="28" spans="1:13" x14ac:dyDescent="0.2">
      <c r="A28" s="38" t="s">
        <v>15</v>
      </c>
      <c r="B28" s="35">
        <v>293</v>
      </c>
      <c r="C28" s="35">
        <v>256</v>
      </c>
      <c r="D28" s="44">
        <f t="shared" si="15"/>
        <v>0.14453125</v>
      </c>
      <c r="E28" s="35">
        <v>191</v>
      </c>
      <c r="F28" s="35">
        <v>176</v>
      </c>
      <c r="G28" s="44">
        <f t="shared" si="16"/>
        <v>8.5227272727272721E-2</v>
      </c>
      <c r="H28" s="35">
        <v>29</v>
      </c>
      <c r="I28" s="35">
        <v>23</v>
      </c>
      <c r="J28" s="44">
        <f t="shared" si="17"/>
        <v>0.2608695652173913</v>
      </c>
      <c r="K28" s="35">
        <v>21</v>
      </c>
      <c r="L28" s="35">
        <v>20</v>
      </c>
      <c r="M28" s="44">
        <f t="shared" si="18"/>
        <v>0.05</v>
      </c>
    </row>
    <row r="29" spans="1:13" x14ac:dyDescent="0.2">
      <c r="A29" s="38" t="s">
        <v>10</v>
      </c>
      <c r="B29" s="35">
        <v>259</v>
      </c>
      <c r="C29" s="35">
        <v>215</v>
      </c>
      <c r="D29" s="44">
        <f t="shared" si="15"/>
        <v>0.20465116279069767</v>
      </c>
      <c r="E29" s="35">
        <v>136</v>
      </c>
      <c r="F29" s="35">
        <v>117</v>
      </c>
      <c r="G29" s="44">
        <f t="shared" si="16"/>
        <v>0.1623931623931624</v>
      </c>
      <c r="H29" s="35">
        <v>55</v>
      </c>
      <c r="I29" s="35">
        <v>43</v>
      </c>
      <c r="J29" s="44">
        <f t="shared" si="17"/>
        <v>0.27906976744186046</v>
      </c>
      <c r="K29" s="35">
        <v>26</v>
      </c>
      <c r="L29" s="35">
        <v>19</v>
      </c>
      <c r="M29" s="44">
        <f t="shared" si="18"/>
        <v>0.36842105263157893</v>
      </c>
    </row>
    <row r="30" spans="1:13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x14ac:dyDescent="0.2">
      <c r="A31" s="72" t="s">
        <v>44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x14ac:dyDescent="0.2">
      <c r="A32" s="33"/>
      <c r="B32" s="34" t="s">
        <v>42</v>
      </c>
      <c r="C32" s="34" t="s">
        <v>43</v>
      </c>
      <c r="D32" s="34"/>
      <c r="E32" s="34" t="s">
        <v>42</v>
      </c>
      <c r="F32" s="34" t="s">
        <v>43</v>
      </c>
      <c r="G32" s="34"/>
      <c r="H32" s="34" t="s">
        <v>42</v>
      </c>
      <c r="I32" s="34" t="s">
        <v>43</v>
      </c>
      <c r="J32" s="35"/>
      <c r="K32" s="34" t="s">
        <v>42</v>
      </c>
      <c r="L32" s="34" t="s">
        <v>43</v>
      </c>
      <c r="M32" s="34"/>
    </row>
    <row r="33" spans="1:13" x14ac:dyDescent="0.2">
      <c r="A33" s="52"/>
      <c r="B33" s="37" t="s">
        <v>20</v>
      </c>
      <c r="C33" s="37" t="s">
        <v>20</v>
      </c>
      <c r="D33" s="33" t="s">
        <v>2</v>
      </c>
      <c r="E33" s="37" t="s">
        <v>0</v>
      </c>
      <c r="F33" s="37" t="s">
        <v>0</v>
      </c>
      <c r="G33" s="33" t="s">
        <v>2</v>
      </c>
      <c r="H33" s="37" t="s">
        <v>1</v>
      </c>
      <c r="I33" s="37" t="s">
        <v>1</v>
      </c>
      <c r="J33" s="33" t="s">
        <v>2</v>
      </c>
      <c r="K33" s="35" t="s">
        <v>19</v>
      </c>
      <c r="L33" s="35" t="s">
        <v>19</v>
      </c>
      <c r="M33" s="38" t="s">
        <v>2</v>
      </c>
    </row>
    <row r="34" spans="1:13" x14ac:dyDescent="0.2">
      <c r="A34" s="39" t="s">
        <v>7</v>
      </c>
      <c r="B34" s="40"/>
      <c r="C34" s="40"/>
      <c r="D34" s="40"/>
      <c r="E34" s="40"/>
      <c r="F34" s="40"/>
      <c r="G34" s="40"/>
      <c r="H34" s="40"/>
      <c r="I34" s="40"/>
      <c r="J34" s="53"/>
      <c r="K34" s="41"/>
      <c r="L34" s="41"/>
      <c r="M34" s="42"/>
    </row>
    <row r="35" spans="1:13" x14ac:dyDescent="0.2">
      <c r="A35" s="4" t="s">
        <v>30</v>
      </c>
      <c r="B35" s="43">
        <v>6</v>
      </c>
      <c r="C35" s="43">
        <v>9</v>
      </c>
      <c r="D35" s="44">
        <f t="shared" ref="D35:D43" si="19">(B35-C35)/C35</f>
        <v>-0.33333333333333331</v>
      </c>
      <c r="E35" s="43">
        <v>4</v>
      </c>
      <c r="F35" s="43">
        <v>5</v>
      </c>
      <c r="G35" s="44">
        <f t="shared" ref="G35:G43" si="20">(E35-F35)/F35</f>
        <v>-0.2</v>
      </c>
      <c r="H35" s="43">
        <v>4</v>
      </c>
      <c r="I35" s="43">
        <v>5</v>
      </c>
      <c r="J35" s="44">
        <f t="shared" ref="J35:J43" si="21">(H35-I35)/I35</f>
        <v>-0.2</v>
      </c>
      <c r="K35" s="35">
        <v>4</v>
      </c>
      <c r="L35" s="35">
        <v>5</v>
      </c>
      <c r="M35" s="44">
        <f t="shared" ref="M35:M43" si="22">(K35-L35)/L35</f>
        <v>-0.2</v>
      </c>
    </row>
    <row r="36" spans="1:13" x14ac:dyDescent="0.2">
      <c r="A36" s="4" t="s">
        <v>8</v>
      </c>
      <c r="B36" s="43">
        <v>317</v>
      </c>
      <c r="C36" s="43">
        <v>258</v>
      </c>
      <c r="D36" s="44">
        <f t="shared" si="19"/>
        <v>0.22868217054263565</v>
      </c>
      <c r="E36" s="43">
        <v>178</v>
      </c>
      <c r="F36" s="43">
        <v>142</v>
      </c>
      <c r="G36" s="44">
        <f t="shared" si="20"/>
        <v>0.25352112676056338</v>
      </c>
      <c r="H36" s="43">
        <v>117</v>
      </c>
      <c r="I36" s="43">
        <v>110</v>
      </c>
      <c r="J36" s="44">
        <f t="shared" si="21"/>
        <v>6.363636363636363E-2</v>
      </c>
      <c r="K36" s="35">
        <v>110</v>
      </c>
      <c r="L36" s="35">
        <v>101</v>
      </c>
      <c r="M36" s="44">
        <f t="shared" si="22"/>
        <v>8.9108910891089105E-2</v>
      </c>
    </row>
    <row r="37" spans="1:13" x14ac:dyDescent="0.2">
      <c r="A37" s="4" t="s">
        <v>47</v>
      </c>
      <c r="B37" s="43">
        <v>93</v>
      </c>
      <c r="C37" s="43">
        <v>80</v>
      </c>
      <c r="D37" s="44">
        <f t="shared" si="19"/>
        <v>0.16250000000000001</v>
      </c>
      <c r="E37" s="43">
        <v>43</v>
      </c>
      <c r="F37" s="43">
        <v>35</v>
      </c>
      <c r="G37" s="44">
        <f t="shared" si="20"/>
        <v>0.22857142857142856</v>
      </c>
      <c r="H37" s="43">
        <v>29</v>
      </c>
      <c r="I37" s="43">
        <v>23</v>
      </c>
      <c r="J37" s="44">
        <f t="shared" si="21"/>
        <v>0.2608695652173913</v>
      </c>
      <c r="K37" s="35">
        <v>28</v>
      </c>
      <c r="L37" s="35">
        <v>21</v>
      </c>
      <c r="M37" s="44">
        <f t="shared" si="22"/>
        <v>0.33333333333333331</v>
      </c>
    </row>
    <row r="38" spans="1:13" x14ac:dyDescent="0.2">
      <c r="A38" s="5" t="s">
        <v>31</v>
      </c>
      <c r="B38" s="43">
        <v>5</v>
      </c>
      <c r="C38" s="43">
        <v>12</v>
      </c>
      <c r="D38" s="44">
        <f t="shared" si="19"/>
        <v>-0.58333333333333337</v>
      </c>
      <c r="E38" s="43">
        <v>0</v>
      </c>
      <c r="F38" s="43">
        <v>7</v>
      </c>
      <c r="G38" s="44">
        <f t="shared" si="20"/>
        <v>-1</v>
      </c>
      <c r="H38" s="43">
        <v>0</v>
      </c>
      <c r="I38" s="43">
        <v>5</v>
      </c>
      <c r="J38" s="44">
        <f t="shared" si="21"/>
        <v>-1</v>
      </c>
      <c r="K38" s="38">
        <v>0</v>
      </c>
      <c r="L38" s="35">
        <v>4</v>
      </c>
      <c r="M38" s="44">
        <f t="shared" si="22"/>
        <v>-1</v>
      </c>
    </row>
    <row r="39" spans="1:13" x14ac:dyDescent="0.2">
      <c r="A39" s="5" t="s">
        <v>32</v>
      </c>
      <c r="B39" s="43">
        <v>767</v>
      </c>
      <c r="C39" s="43">
        <v>816</v>
      </c>
      <c r="D39" s="44">
        <f t="shared" si="19"/>
        <v>-6.0049019607843139E-2</v>
      </c>
      <c r="E39" s="43">
        <v>524</v>
      </c>
      <c r="F39" s="43">
        <v>492</v>
      </c>
      <c r="G39" s="44">
        <f t="shared" si="20"/>
        <v>6.5040650406504072E-2</v>
      </c>
      <c r="H39" s="43">
        <v>384</v>
      </c>
      <c r="I39" s="43">
        <v>382</v>
      </c>
      <c r="J39" s="44">
        <f t="shared" si="21"/>
        <v>5.235602094240838E-3</v>
      </c>
      <c r="K39" s="35">
        <v>362</v>
      </c>
      <c r="L39" s="35">
        <v>364</v>
      </c>
      <c r="M39" s="44">
        <f t="shared" si="22"/>
        <v>-5.4945054945054949E-3</v>
      </c>
    </row>
    <row r="40" spans="1:13" x14ac:dyDescent="0.2">
      <c r="A40" s="5" t="s">
        <v>33</v>
      </c>
      <c r="B40" s="43">
        <v>67</v>
      </c>
      <c r="C40" s="43">
        <v>53</v>
      </c>
      <c r="D40" s="44">
        <f t="shared" si="19"/>
        <v>0.26415094339622641</v>
      </c>
      <c r="E40" s="43">
        <v>42</v>
      </c>
      <c r="F40" s="43">
        <v>29</v>
      </c>
      <c r="G40" s="44">
        <f t="shared" si="20"/>
        <v>0.44827586206896552</v>
      </c>
      <c r="H40" s="43">
        <v>27</v>
      </c>
      <c r="I40" s="43">
        <v>24</v>
      </c>
      <c r="J40" s="44">
        <f t="shared" si="21"/>
        <v>0.125</v>
      </c>
      <c r="K40" s="35">
        <v>25</v>
      </c>
      <c r="L40" s="35">
        <v>23</v>
      </c>
      <c r="M40" s="44">
        <f t="shared" si="22"/>
        <v>8.6956521739130432E-2</v>
      </c>
    </row>
    <row r="41" spans="1:13" x14ac:dyDescent="0.2">
      <c r="A41" s="5" t="s">
        <v>9</v>
      </c>
      <c r="B41" s="35">
        <v>109</v>
      </c>
      <c r="C41" s="35">
        <v>93</v>
      </c>
      <c r="D41" s="44">
        <f t="shared" si="19"/>
        <v>0.17204301075268819</v>
      </c>
      <c r="E41" s="35">
        <v>63</v>
      </c>
      <c r="F41" s="35">
        <v>51</v>
      </c>
      <c r="G41" s="44">
        <f t="shared" si="20"/>
        <v>0.23529411764705882</v>
      </c>
      <c r="H41" s="35">
        <v>43</v>
      </c>
      <c r="I41" s="35">
        <v>40</v>
      </c>
      <c r="J41" s="44">
        <f t="shared" si="21"/>
        <v>7.4999999999999997E-2</v>
      </c>
      <c r="K41" s="35">
        <v>39</v>
      </c>
      <c r="L41" s="35">
        <v>39</v>
      </c>
      <c r="M41" s="44">
        <f t="shared" si="22"/>
        <v>0</v>
      </c>
    </row>
    <row r="42" spans="1:13" x14ac:dyDescent="0.2">
      <c r="A42" s="5" t="s">
        <v>10</v>
      </c>
      <c r="B42" s="43">
        <v>263</v>
      </c>
      <c r="C42" s="43">
        <v>191</v>
      </c>
      <c r="D42" s="44">
        <f t="shared" si="19"/>
        <v>0.37696335078534032</v>
      </c>
      <c r="E42" s="35">
        <v>144</v>
      </c>
      <c r="F42" s="35">
        <v>99</v>
      </c>
      <c r="G42" s="44">
        <f t="shared" si="20"/>
        <v>0.45454545454545453</v>
      </c>
      <c r="H42" s="35">
        <v>68</v>
      </c>
      <c r="I42" s="35">
        <v>41</v>
      </c>
      <c r="J42" s="44">
        <f t="shared" si="21"/>
        <v>0.65853658536585369</v>
      </c>
      <c r="K42" s="35">
        <v>54</v>
      </c>
      <c r="L42" s="35">
        <v>35</v>
      </c>
      <c r="M42" s="44">
        <f t="shared" si="22"/>
        <v>0.54285714285714282</v>
      </c>
    </row>
    <row r="43" spans="1:13" x14ac:dyDescent="0.2">
      <c r="A43" s="5" t="s">
        <v>41</v>
      </c>
      <c r="B43" s="43">
        <v>26</v>
      </c>
      <c r="C43" s="43">
        <v>32</v>
      </c>
      <c r="D43" s="44">
        <f t="shared" si="19"/>
        <v>-0.1875</v>
      </c>
      <c r="E43" s="35">
        <v>11</v>
      </c>
      <c r="F43" s="35">
        <v>21</v>
      </c>
      <c r="G43" s="44">
        <f t="shared" si="20"/>
        <v>-0.47619047619047616</v>
      </c>
      <c r="H43" s="35">
        <v>9</v>
      </c>
      <c r="I43" s="35">
        <v>17</v>
      </c>
      <c r="J43" s="44">
        <f t="shared" si="21"/>
        <v>-0.47058823529411764</v>
      </c>
      <c r="K43" s="35">
        <v>8</v>
      </c>
      <c r="L43" s="35">
        <v>17</v>
      </c>
      <c r="M43" s="44">
        <f t="shared" si="22"/>
        <v>-0.52941176470588236</v>
      </c>
    </row>
    <row r="44" spans="1:13" x14ac:dyDescent="0.2">
      <c r="A44" s="54" t="s">
        <v>13</v>
      </c>
      <c r="B44" s="55"/>
      <c r="C44" s="55"/>
      <c r="D44" s="55"/>
      <c r="E44" s="55"/>
      <c r="F44" s="55"/>
      <c r="G44" s="55"/>
      <c r="H44" s="55"/>
      <c r="I44" s="41"/>
      <c r="J44" s="41"/>
      <c r="K44" s="41"/>
      <c r="L44" s="41"/>
      <c r="M44" s="42"/>
    </row>
    <row r="45" spans="1:13" x14ac:dyDescent="0.2">
      <c r="A45" s="38" t="s">
        <v>12</v>
      </c>
      <c r="B45" s="43">
        <v>872</v>
      </c>
      <c r="C45" s="43">
        <v>801</v>
      </c>
      <c r="D45" s="44">
        <f t="shared" ref="D45:D46" si="23">(B45-C45)/C45</f>
        <v>8.8639200998751555E-2</v>
      </c>
      <c r="E45" s="35">
        <v>549</v>
      </c>
      <c r="F45" s="43">
        <v>481</v>
      </c>
      <c r="G45" s="44">
        <f t="shared" ref="G45:G46" si="24">(E45-F45)/F45</f>
        <v>0.14137214137214138</v>
      </c>
      <c r="H45" s="35">
        <v>363</v>
      </c>
      <c r="I45" s="43">
        <v>346</v>
      </c>
      <c r="J45" s="44">
        <f t="shared" ref="J45:J46" si="25">(H45-I45)/I45</f>
        <v>4.9132947976878616E-2</v>
      </c>
      <c r="K45" s="35">
        <v>334</v>
      </c>
      <c r="L45" s="35">
        <v>325</v>
      </c>
      <c r="M45" s="44">
        <f t="shared" ref="M45:M46" si="26">(K45-L45)/L45</f>
        <v>2.7692307692307693E-2</v>
      </c>
    </row>
    <row r="46" spans="1:13" x14ac:dyDescent="0.2">
      <c r="A46" s="38" t="s">
        <v>11</v>
      </c>
      <c r="B46" s="43">
        <v>781</v>
      </c>
      <c r="C46" s="43">
        <v>743</v>
      </c>
      <c r="D46" s="44">
        <f t="shared" si="23"/>
        <v>5.1144010767160158E-2</v>
      </c>
      <c r="E46" s="35">
        <v>460</v>
      </c>
      <c r="F46" s="43">
        <v>400</v>
      </c>
      <c r="G46" s="44">
        <f t="shared" si="24"/>
        <v>0.15</v>
      </c>
      <c r="H46" s="35">
        <v>318</v>
      </c>
      <c r="I46" s="43">
        <v>301</v>
      </c>
      <c r="J46" s="44">
        <f t="shared" si="25"/>
        <v>5.647840531561462E-2</v>
      </c>
      <c r="K46" s="35">
        <v>296</v>
      </c>
      <c r="L46" s="35">
        <v>284</v>
      </c>
      <c r="M46" s="44">
        <f t="shared" si="26"/>
        <v>4.2253521126760563E-2</v>
      </c>
    </row>
    <row r="47" spans="1:13" x14ac:dyDescent="0.2">
      <c r="A47" s="57" t="s">
        <v>34</v>
      </c>
      <c r="B47" s="55"/>
      <c r="C47" s="55"/>
      <c r="D47" s="55"/>
      <c r="E47" s="55"/>
      <c r="F47" s="55"/>
      <c r="G47" s="55"/>
      <c r="H47" s="55"/>
      <c r="I47" s="41"/>
      <c r="J47" s="41"/>
      <c r="K47" s="41"/>
      <c r="L47" s="41"/>
      <c r="M47" s="42"/>
    </row>
    <row r="48" spans="1:13" x14ac:dyDescent="0.2">
      <c r="A48" s="38" t="s">
        <v>14</v>
      </c>
      <c r="B48" s="69">
        <v>1236</v>
      </c>
      <c r="C48" s="69">
        <v>1231</v>
      </c>
      <c r="D48" s="44">
        <f t="shared" ref="D48:D50" si="27">(B48-C48)/C48</f>
        <v>4.0617384240454911E-3</v>
      </c>
      <c r="E48" s="35">
        <v>791</v>
      </c>
      <c r="F48" s="35">
        <v>731</v>
      </c>
      <c r="G48" s="44">
        <f t="shared" ref="G48:G50" si="28">(E48-F48)/F48</f>
        <v>8.2079343365253077E-2</v>
      </c>
      <c r="H48" s="35">
        <v>577</v>
      </c>
      <c r="I48" s="35">
        <v>574</v>
      </c>
      <c r="J48" s="44">
        <f t="shared" ref="J48:J50" si="29">(H48-I48)/I48</f>
        <v>5.2264808362369342E-3</v>
      </c>
      <c r="K48" s="35">
        <v>544</v>
      </c>
      <c r="L48" s="35">
        <v>550</v>
      </c>
      <c r="M48" s="44">
        <f t="shared" ref="M48:M50" si="30">(K48-L48)/L48</f>
        <v>-1.090909090909091E-2</v>
      </c>
    </row>
    <row r="49" spans="1:13" x14ac:dyDescent="0.2">
      <c r="A49" s="38" t="s">
        <v>15</v>
      </c>
      <c r="B49" s="35">
        <v>154</v>
      </c>
      <c r="C49" s="35">
        <v>122</v>
      </c>
      <c r="D49" s="44">
        <f t="shared" si="27"/>
        <v>0.26229508196721313</v>
      </c>
      <c r="E49" s="35">
        <v>74</v>
      </c>
      <c r="F49" s="35">
        <v>51</v>
      </c>
      <c r="G49" s="44">
        <f t="shared" si="28"/>
        <v>0.45098039215686275</v>
      </c>
      <c r="H49" s="35">
        <v>36</v>
      </c>
      <c r="I49" s="35">
        <v>32</v>
      </c>
      <c r="J49" s="44">
        <f t="shared" si="29"/>
        <v>0.125</v>
      </c>
      <c r="K49" s="35">
        <v>32</v>
      </c>
      <c r="L49" s="35">
        <v>24</v>
      </c>
      <c r="M49" s="44">
        <f t="shared" si="30"/>
        <v>0.33333333333333331</v>
      </c>
    </row>
    <row r="50" spans="1:13" x14ac:dyDescent="0.2">
      <c r="A50" s="38" t="s">
        <v>10</v>
      </c>
      <c r="B50" s="35">
        <v>263</v>
      </c>
      <c r="C50" s="35">
        <v>191</v>
      </c>
      <c r="D50" s="44">
        <f t="shared" si="27"/>
        <v>0.37696335078534032</v>
      </c>
      <c r="E50" s="35">
        <v>144</v>
      </c>
      <c r="F50" s="35">
        <v>99</v>
      </c>
      <c r="G50" s="44">
        <f t="shared" si="28"/>
        <v>0.45454545454545453</v>
      </c>
      <c r="H50" s="35">
        <v>68</v>
      </c>
      <c r="I50" s="35">
        <v>41</v>
      </c>
      <c r="J50" s="44">
        <f t="shared" si="29"/>
        <v>0.65853658536585369</v>
      </c>
      <c r="K50" s="35">
        <v>54</v>
      </c>
      <c r="L50" s="35">
        <v>35</v>
      </c>
      <c r="M50" s="44">
        <f t="shared" si="30"/>
        <v>0.54285714285714282</v>
      </c>
    </row>
    <row r="51" spans="1:13" s="1" customForma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26"/>
      <c r="L51" s="26"/>
      <c r="M51" s="26"/>
    </row>
    <row r="52" spans="1:13" s="1" customFormat="1" x14ac:dyDescent="0.2">
      <c r="A52" s="64" t="s">
        <v>18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3" s="1" customFormat="1" x14ac:dyDescent="0.2">
      <c r="A53" s="2"/>
      <c r="B53" s="3" t="s">
        <v>45</v>
      </c>
      <c r="C53" s="3" t="s">
        <v>46</v>
      </c>
      <c r="D53" s="4"/>
      <c r="E53" s="3" t="s">
        <v>45</v>
      </c>
      <c r="F53" s="3" t="s">
        <v>46</v>
      </c>
      <c r="G53" s="3"/>
      <c r="H53" s="3" t="s">
        <v>45</v>
      </c>
      <c r="I53" s="3" t="s">
        <v>46</v>
      </c>
      <c r="J53" s="3"/>
      <c r="K53" s="3" t="s">
        <v>45</v>
      </c>
      <c r="L53" s="3" t="s">
        <v>46</v>
      </c>
      <c r="M53" s="3"/>
    </row>
    <row r="54" spans="1:13" s="26" customFormat="1" ht="38.25" x14ac:dyDescent="0.2">
      <c r="A54" s="10"/>
      <c r="B54" s="17" t="s">
        <v>28</v>
      </c>
      <c r="C54" s="17" t="s">
        <v>28</v>
      </c>
      <c r="D54" s="2" t="s">
        <v>2</v>
      </c>
      <c r="E54" s="17" t="s">
        <v>27</v>
      </c>
      <c r="F54" s="17" t="s">
        <v>27</v>
      </c>
      <c r="G54" s="2" t="s">
        <v>2</v>
      </c>
      <c r="H54" s="17" t="s">
        <v>26</v>
      </c>
      <c r="I54" s="17" t="s">
        <v>26</v>
      </c>
      <c r="J54" s="2" t="s">
        <v>2</v>
      </c>
      <c r="K54" s="18" t="s">
        <v>29</v>
      </c>
      <c r="L54" s="18" t="s">
        <v>29</v>
      </c>
      <c r="M54" s="5" t="s">
        <v>2</v>
      </c>
    </row>
    <row r="55" spans="1:13" s="26" customFormat="1" x14ac:dyDescent="0.2">
      <c r="A55" s="6" t="s">
        <v>6</v>
      </c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8"/>
      <c r="M55" s="29"/>
    </row>
    <row r="56" spans="1:13" s="26" customFormat="1" x14ac:dyDescent="0.2">
      <c r="A56" s="5" t="s">
        <v>3</v>
      </c>
      <c r="B56" s="4">
        <v>670</v>
      </c>
      <c r="C56" s="4">
        <v>605</v>
      </c>
      <c r="D56" s="24">
        <f t="shared" ref="D56:D63" si="31">(B56 - C56)/C56</f>
        <v>0.10743801652892562</v>
      </c>
      <c r="E56" s="4">
        <v>124</v>
      </c>
      <c r="F56" s="4">
        <v>95</v>
      </c>
      <c r="G56" s="24">
        <f t="shared" ref="G56:G63" si="32">(E56 - F56)/F56</f>
        <v>0.30526315789473685</v>
      </c>
      <c r="H56" s="4">
        <v>669</v>
      </c>
      <c r="I56" s="4">
        <v>603</v>
      </c>
      <c r="J56" s="24">
        <f t="shared" ref="J56:J65" si="33">(H56 - I56)/I56</f>
        <v>0.10945273631840796</v>
      </c>
      <c r="K56" s="4">
        <v>62</v>
      </c>
      <c r="L56" s="4">
        <v>26</v>
      </c>
      <c r="M56" s="24">
        <f t="shared" ref="M56:M59" si="34">IF(L56&gt;0,(K56 - L56)/L56,0)</f>
        <v>1.3846153846153846</v>
      </c>
    </row>
    <row r="57" spans="1:13" s="26" customFormat="1" x14ac:dyDescent="0.2">
      <c r="A57" s="5" t="s">
        <v>21</v>
      </c>
      <c r="B57" s="4">
        <v>587</v>
      </c>
      <c r="C57" s="4">
        <v>605</v>
      </c>
      <c r="D57" s="24">
        <f t="shared" si="31"/>
        <v>-2.9752066115702479E-2</v>
      </c>
      <c r="E57" s="4">
        <v>440</v>
      </c>
      <c r="F57" s="4">
        <v>399</v>
      </c>
      <c r="G57" s="24">
        <f t="shared" si="32"/>
        <v>0.10275689223057644</v>
      </c>
      <c r="H57" s="4">
        <v>584</v>
      </c>
      <c r="I57" s="4">
        <v>594</v>
      </c>
      <c r="J57" s="24">
        <f t="shared" si="33"/>
        <v>-1.6835016835016835E-2</v>
      </c>
      <c r="K57" s="4">
        <v>26</v>
      </c>
      <c r="L57" s="4">
        <v>32</v>
      </c>
      <c r="M57" s="24">
        <f t="shared" si="34"/>
        <v>-0.1875</v>
      </c>
    </row>
    <row r="58" spans="1:13" s="26" customFormat="1" x14ac:dyDescent="0.2">
      <c r="A58" s="5" t="s">
        <v>22</v>
      </c>
      <c r="B58" s="21">
        <v>1178</v>
      </c>
      <c r="C58" s="4">
        <v>996</v>
      </c>
      <c r="D58" s="24">
        <f t="shared" si="31"/>
        <v>0.18273092369477911</v>
      </c>
      <c r="E58" s="4">
        <v>775</v>
      </c>
      <c r="F58" s="4">
        <v>618</v>
      </c>
      <c r="G58" s="24">
        <f t="shared" si="32"/>
        <v>0.25404530744336568</v>
      </c>
      <c r="H58" s="21">
        <v>1131</v>
      </c>
      <c r="I58" s="4">
        <v>948</v>
      </c>
      <c r="J58" s="24">
        <f t="shared" si="33"/>
        <v>0.19303797468354431</v>
      </c>
      <c r="K58" s="4">
        <v>84</v>
      </c>
      <c r="L58" s="4">
        <v>34</v>
      </c>
      <c r="M58" s="24">
        <f t="shared" si="34"/>
        <v>1.4705882352941178</v>
      </c>
    </row>
    <row r="59" spans="1:13" s="26" customFormat="1" x14ac:dyDescent="0.2">
      <c r="A59" s="5" t="s">
        <v>23</v>
      </c>
      <c r="B59" s="21">
        <v>1051</v>
      </c>
      <c r="C59" s="21">
        <v>865</v>
      </c>
      <c r="D59" s="24">
        <f t="shared" si="31"/>
        <v>0.21502890173410405</v>
      </c>
      <c r="E59" s="21">
        <v>932</v>
      </c>
      <c r="F59" s="21">
        <v>799</v>
      </c>
      <c r="G59" s="24">
        <f t="shared" si="32"/>
        <v>0.16645807259073842</v>
      </c>
      <c r="H59" s="21">
        <v>992</v>
      </c>
      <c r="I59" s="21">
        <v>830</v>
      </c>
      <c r="J59" s="24">
        <f t="shared" si="33"/>
        <v>0.19518072289156627</v>
      </c>
      <c r="K59" s="4">
        <v>40</v>
      </c>
      <c r="L59" s="4">
        <v>27</v>
      </c>
      <c r="M59" s="24">
        <f t="shared" si="34"/>
        <v>0.48148148148148145</v>
      </c>
    </row>
    <row r="60" spans="1:13" s="26" customFormat="1" x14ac:dyDescent="0.2">
      <c r="A60" s="5" t="s">
        <v>24</v>
      </c>
      <c r="B60" s="4">
        <v>140</v>
      </c>
      <c r="C60" s="4">
        <v>155</v>
      </c>
      <c r="D60" s="24">
        <f t="shared" si="31"/>
        <v>-9.6774193548387094E-2</v>
      </c>
      <c r="E60" s="4">
        <v>84</v>
      </c>
      <c r="F60" s="4">
        <v>103</v>
      </c>
      <c r="G60" s="24">
        <f t="shared" si="32"/>
        <v>-0.18446601941747573</v>
      </c>
      <c r="H60" s="4">
        <v>134</v>
      </c>
      <c r="I60" s="4">
        <v>149</v>
      </c>
      <c r="J60" s="24">
        <f t="shared" si="33"/>
        <v>-0.10067114093959731</v>
      </c>
      <c r="K60" s="4">
        <v>1</v>
      </c>
      <c r="L60" s="4">
        <v>1</v>
      </c>
      <c r="M60" s="24">
        <f>IF(L60&gt;0,(K60 - L60)/L60,0)</f>
        <v>0</v>
      </c>
    </row>
    <row r="61" spans="1:13" s="26" customFormat="1" x14ac:dyDescent="0.2">
      <c r="A61" s="5" t="s">
        <v>35</v>
      </c>
      <c r="B61" s="4">
        <v>22</v>
      </c>
      <c r="C61" s="4">
        <v>29</v>
      </c>
      <c r="D61" s="24">
        <f t="shared" si="31"/>
        <v>-0.2413793103448276</v>
      </c>
      <c r="E61" s="4">
        <v>8</v>
      </c>
      <c r="F61" s="4">
        <v>10</v>
      </c>
      <c r="G61" s="24">
        <f t="shared" si="32"/>
        <v>-0.2</v>
      </c>
      <c r="H61" s="4">
        <v>18</v>
      </c>
      <c r="I61" s="4">
        <v>20</v>
      </c>
      <c r="J61" s="24">
        <f t="shared" si="33"/>
        <v>-0.1</v>
      </c>
      <c r="K61" s="4">
        <v>3</v>
      </c>
      <c r="L61" s="4"/>
      <c r="M61" s="24">
        <f>IF(L61&gt;0,(K61 - L61)/L61,0)</f>
        <v>0</v>
      </c>
    </row>
    <row r="62" spans="1:13" s="1" customFormat="1" x14ac:dyDescent="0.2">
      <c r="A62" s="5" t="s">
        <v>36</v>
      </c>
      <c r="B62" s="4">
        <v>33</v>
      </c>
      <c r="C62" s="4">
        <v>29</v>
      </c>
      <c r="D62" s="24">
        <f t="shared" si="31"/>
        <v>0.13793103448275862</v>
      </c>
      <c r="E62" s="4">
        <v>2</v>
      </c>
      <c r="F62" s="4">
        <v>5</v>
      </c>
      <c r="G62" s="24">
        <f t="shared" si="32"/>
        <v>-0.6</v>
      </c>
      <c r="H62" s="4">
        <v>4</v>
      </c>
      <c r="I62" s="4">
        <v>3</v>
      </c>
      <c r="J62" s="24">
        <f t="shared" si="33"/>
        <v>0.33333333333333331</v>
      </c>
      <c r="K62" s="4">
        <v>3</v>
      </c>
      <c r="L62" s="4">
        <v>2</v>
      </c>
      <c r="M62" s="24">
        <f t="shared" ref="M62:M63" si="35">IF(L62&gt;0,(K62 - L62)/L62,0)</f>
        <v>0.5</v>
      </c>
    </row>
    <row r="63" spans="1:13" s="1" customFormat="1" x14ac:dyDescent="0.2">
      <c r="A63" s="5" t="s">
        <v>25</v>
      </c>
      <c r="B63" s="4">
        <v>491</v>
      </c>
      <c r="C63" s="4">
        <v>488</v>
      </c>
      <c r="D63" s="24">
        <f t="shared" si="31"/>
        <v>6.1475409836065573E-3</v>
      </c>
      <c r="E63" s="4">
        <v>289</v>
      </c>
      <c r="F63" s="4">
        <v>277</v>
      </c>
      <c r="G63" s="24">
        <f t="shared" si="32"/>
        <v>4.3321299638989168E-2</v>
      </c>
      <c r="H63" s="4">
        <v>393</v>
      </c>
      <c r="I63" s="4">
        <v>413</v>
      </c>
      <c r="J63" s="24">
        <f t="shared" si="33"/>
        <v>-4.8426150121065374E-2</v>
      </c>
      <c r="K63" s="4">
        <v>26</v>
      </c>
      <c r="L63" s="4">
        <v>19</v>
      </c>
      <c r="M63" s="24">
        <f t="shared" si="35"/>
        <v>0.36842105263157893</v>
      </c>
    </row>
    <row r="64" spans="1:13" s="26" customFormat="1" x14ac:dyDescent="0.2">
      <c r="A64" s="11"/>
      <c r="B64" s="27"/>
      <c r="C64" s="27"/>
      <c r="D64" s="27"/>
      <c r="E64" s="27"/>
      <c r="F64" s="27"/>
      <c r="G64" s="27"/>
      <c r="H64" s="27"/>
      <c r="I64" s="27"/>
      <c r="J64" s="27"/>
      <c r="K64" s="28"/>
      <c r="L64" s="28"/>
      <c r="M64" s="29"/>
    </row>
    <row r="65" spans="1:13" s="26" customFormat="1" x14ac:dyDescent="0.2">
      <c r="A65" s="12" t="s">
        <v>5</v>
      </c>
      <c r="B65" s="22">
        <f>SUM(B56:B63)</f>
        <v>4172</v>
      </c>
      <c r="C65" s="22">
        <f>SUM(C56:C63)</f>
        <v>3772</v>
      </c>
      <c r="D65" s="24">
        <f t="shared" ref="D65" si="36">(B65 - C65)/C65</f>
        <v>0.10604453870625663</v>
      </c>
      <c r="E65" s="22">
        <f>SUM(E56:E63)</f>
        <v>2654</v>
      </c>
      <c r="F65" s="22">
        <f>SUM(F56:F63)</f>
        <v>2306</v>
      </c>
      <c r="G65" s="24">
        <f t="shared" ref="G65" si="37">(E65 - F65)/F65</f>
        <v>0.15091066782307025</v>
      </c>
      <c r="H65" s="22">
        <f>SUM(H56:H63)</f>
        <v>3925</v>
      </c>
      <c r="I65" s="22">
        <f>SUM(I56:I63)</f>
        <v>3560</v>
      </c>
      <c r="J65" s="24">
        <f t="shared" si="33"/>
        <v>0.10252808988764045</v>
      </c>
      <c r="K65" s="10">
        <f>SUM(K56:K63)</f>
        <v>245</v>
      </c>
      <c r="L65" s="10">
        <f>SUM(L56:L63)</f>
        <v>141</v>
      </c>
      <c r="M65" s="24">
        <f t="shared" ref="M65" si="38">(K65 - L65)/L65</f>
        <v>0.73758865248226946</v>
      </c>
    </row>
    <row r="66" spans="1:13" s="26" customFormat="1" x14ac:dyDescent="0.2"/>
    <row r="67" spans="1:13" s="26" customFormat="1" x14ac:dyDescent="0.2">
      <c r="A67" s="2"/>
      <c r="B67" s="3" t="s">
        <v>45</v>
      </c>
      <c r="C67" s="3" t="s">
        <v>46</v>
      </c>
      <c r="D67" s="3"/>
      <c r="E67" s="1"/>
      <c r="F67" s="73"/>
      <c r="G67" s="74"/>
      <c r="H67" s="3" t="s">
        <v>45</v>
      </c>
      <c r="I67" s="3" t="s">
        <v>46</v>
      </c>
      <c r="J67" s="19" t="s">
        <v>2</v>
      </c>
      <c r="K67" s="1"/>
      <c r="L67" s="1"/>
      <c r="M67" s="1"/>
    </row>
    <row r="68" spans="1:13" s="26" customFormat="1" ht="25.5" x14ac:dyDescent="0.2">
      <c r="A68" s="10"/>
      <c r="B68" s="17" t="s">
        <v>28</v>
      </c>
      <c r="C68" s="17" t="s">
        <v>28</v>
      </c>
      <c r="D68" s="2" t="s">
        <v>2</v>
      </c>
      <c r="F68" s="70" t="s">
        <v>16</v>
      </c>
      <c r="G68" s="71"/>
      <c r="H68" s="21">
        <v>4172</v>
      </c>
      <c r="I68" s="21">
        <v>3772</v>
      </c>
      <c r="J68" s="24">
        <f t="shared" ref="J68:J71" si="39">IF(I68&gt;0,(H68 - I68)/I68,0)</f>
        <v>0.10604453870625663</v>
      </c>
    </row>
    <row r="69" spans="1:13" s="26" customFormat="1" x14ac:dyDescent="0.2">
      <c r="A69" s="6" t="s">
        <v>7</v>
      </c>
      <c r="B69" s="7"/>
      <c r="C69" s="7"/>
      <c r="D69" s="13"/>
      <c r="F69" s="70" t="s">
        <v>48</v>
      </c>
      <c r="G69" s="71"/>
      <c r="H69" s="21">
        <v>3609</v>
      </c>
      <c r="I69" s="21"/>
      <c r="J69" s="24">
        <f t="shared" si="39"/>
        <v>0</v>
      </c>
    </row>
    <row r="70" spans="1:13" s="26" customFormat="1" x14ac:dyDescent="0.2">
      <c r="A70" s="4" t="s">
        <v>30</v>
      </c>
      <c r="B70" s="20">
        <v>29</v>
      </c>
      <c r="C70" s="20">
        <v>28</v>
      </c>
      <c r="D70" s="24">
        <f t="shared" ref="D70:D78" si="40">IF(C70&gt;0,(B70 - C70)/C70,0)</f>
        <v>3.5714285714285712E-2</v>
      </c>
      <c r="F70" s="70" t="s">
        <v>37</v>
      </c>
      <c r="G70" s="71"/>
      <c r="H70" s="21">
        <v>179</v>
      </c>
      <c r="I70" s="21"/>
      <c r="J70" s="24">
        <f t="shared" si="39"/>
        <v>0</v>
      </c>
    </row>
    <row r="71" spans="1:13" s="26" customFormat="1" x14ac:dyDescent="0.2">
      <c r="A71" s="4" t="s">
        <v>8</v>
      </c>
      <c r="B71" s="21">
        <v>963</v>
      </c>
      <c r="C71" s="21">
        <v>883</v>
      </c>
      <c r="D71" s="24">
        <f t="shared" si="40"/>
        <v>9.0600226500566247E-2</v>
      </c>
      <c r="F71" s="70" t="s">
        <v>39</v>
      </c>
      <c r="G71" s="71"/>
      <c r="H71" s="21">
        <v>3788</v>
      </c>
      <c r="I71" s="21"/>
      <c r="J71" s="24">
        <f t="shared" si="39"/>
        <v>0</v>
      </c>
    </row>
    <row r="72" spans="1:13" s="26" customFormat="1" x14ac:dyDescent="0.2">
      <c r="A72" s="4" t="s">
        <v>47</v>
      </c>
      <c r="B72" s="21">
        <v>178</v>
      </c>
      <c r="C72" s="21">
        <v>176</v>
      </c>
      <c r="D72" s="24">
        <f t="shared" si="40"/>
        <v>1.1363636363636364E-2</v>
      </c>
    </row>
    <row r="73" spans="1:13" s="26" customFormat="1" x14ac:dyDescent="0.2">
      <c r="A73" s="5" t="s">
        <v>31</v>
      </c>
      <c r="B73" s="23">
        <v>24</v>
      </c>
      <c r="C73" s="23">
        <v>26</v>
      </c>
      <c r="D73" s="24">
        <f t="shared" si="40"/>
        <v>-7.6923076923076927E-2</v>
      </c>
    </row>
    <row r="74" spans="1:13" s="26" customFormat="1" x14ac:dyDescent="0.2">
      <c r="A74" s="5" t="s">
        <v>32</v>
      </c>
      <c r="B74" s="21">
        <v>2113</v>
      </c>
      <c r="C74" s="21">
        <v>2003</v>
      </c>
      <c r="D74" s="24">
        <f t="shared" si="40"/>
        <v>5.4917623564653018E-2</v>
      </c>
    </row>
    <row r="75" spans="1:13" s="26" customFormat="1" x14ac:dyDescent="0.2">
      <c r="A75" s="5" t="s">
        <v>33</v>
      </c>
      <c r="B75" s="21">
        <v>187</v>
      </c>
      <c r="C75" s="21">
        <v>74</v>
      </c>
      <c r="D75" s="24">
        <f t="shared" si="40"/>
        <v>1.527027027027027</v>
      </c>
    </row>
    <row r="76" spans="1:13" s="26" customFormat="1" x14ac:dyDescent="0.2">
      <c r="A76" s="5" t="s">
        <v>9</v>
      </c>
      <c r="B76" s="21">
        <v>310</v>
      </c>
      <c r="C76" s="21">
        <v>256</v>
      </c>
      <c r="D76" s="24">
        <f t="shared" si="40"/>
        <v>0.2109375</v>
      </c>
    </row>
    <row r="77" spans="1:13" s="26" customFormat="1" x14ac:dyDescent="0.2">
      <c r="A77" s="5" t="s">
        <v>10</v>
      </c>
      <c r="B77" s="21">
        <v>245</v>
      </c>
      <c r="C77" s="21">
        <v>141</v>
      </c>
      <c r="D77" s="24">
        <f t="shared" si="40"/>
        <v>0.73758865248226946</v>
      </c>
    </row>
    <row r="78" spans="1:13" s="26" customFormat="1" x14ac:dyDescent="0.2">
      <c r="A78" s="5" t="s">
        <v>41</v>
      </c>
      <c r="B78" s="21">
        <v>123</v>
      </c>
      <c r="C78" s="21">
        <v>185</v>
      </c>
      <c r="D78" s="24">
        <f t="shared" si="40"/>
        <v>-0.33513513513513515</v>
      </c>
    </row>
    <row r="79" spans="1:13" s="26" customFormat="1" x14ac:dyDescent="0.2">
      <c r="A79" s="14" t="s">
        <v>13</v>
      </c>
      <c r="B79" s="25"/>
      <c r="C79" s="25"/>
      <c r="D79" s="13"/>
    </row>
    <row r="80" spans="1:13" s="26" customFormat="1" x14ac:dyDescent="0.2">
      <c r="A80" s="5" t="s">
        <v>11</v>
      </c>
      <c r="B80" s="21">
        <v>2026</v>
      </c>
      <c r="C80" s="21">
        <v>1772</v>
      </c>
      <c r="D80" s="24">
        <f t="shared" ref="D80:D85" si="41">(B80 - C80)/C80</f>
        <v>0.14334085778781039</v>
      </c>
    </row>
    <row r="81" spans="1:13" s="1" customFormat="1" x14ac:dyDescent="0.2">
      <c r="A81" s="5" t="s">
        <v>12</v>
      </c>
      <c r="B81" s="21">
        <v>2146</v>
      </c>
      <c r="C81" s="21">
        <v>2000</v>
      </c>
      <c r="D81" s="24">
        <f t="shared" si="41"/>
        <v>7.2999999999999995E-2</v>
      </c>
      <c r="E81" s="26"/>
      <c r="F81" s="26"/>
      <c r="G81" s="26"/>
      <c r="H81" s="26"/>
      <c r="I81" s="26"/>
      <c r="J81" s="26"/>
      <c r="K81" s="26"/>
      <c r="L81" s="26"/>
      <c r="M81" s="26"/>
    </row>
    <row r="82" spans="1:13" s="1" customFormat="1" x14ac:dyDescent="0.2">
      <c r="A82" s="6" t="s">
        <v>34</v>
      </c>
      <c r="B82" s="25"/>
      <c r="C82" s="25"/>
      <c r="D82" s="13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1" customFormat="1" x14ac:dyDescent="0.2">
      <c r="A83" s="5" t="s">
        <v>14</v>
      </c>
      <c r="B83" s="21">
        <v>3828</v>
      </c>
      <c r="C83" s="21">
        <v>3553</v>
      </c>
      <c r="D83" s="24">
        <f t="shared" si="41"/>
        <v>7.7399380804953566E-2</v>
      </c>
      <c r="E83" s="26"/>
      <c r="F83" s="26"/>
      <c r="G83" s="26"/>
      <c r="H83" s="26"/>
      <c r="I83" s="26"/>
      <c r="J83" s="26"/>
      <c r="K83" s="26"/>
      <c r="L83" s="26"/>
      <c r="M83" s="26"/>
    </row>
    <row r="84" spans="1:13" s="26" customFormat="1" x14ac:dyDescent="0.2">
      <c r="A84" s="5" t="s">
        <v>15</v>
      </c>
      <c r="B84" s="21">
        <v>99</v>
      </c>
      <c r="C84" s="21">
        <v>78</v>
      </c>
      <c r="D84" s="24">
        <f t="shared" si="41"/>
        <v>0.26923076923076922</v>
      </c>
    </row>
    <row r="85" spans="1:13" s="26" customFormat="1" x14ac:dyDescent="0.2">
      <c r="A85" s="5" t="s">
        <v>10</v>
      </c>
      <c r="B85" s="21">
        <v>245</v>
      </c>
      <c r="C85" s="21">
        <v>141</v>
      </c>
      <c r="D85" s="24">
        <f t="shared" si="41"/>
        <v>0.73758865248226946</v>
      </c>
    </row>
    <row r="86" spans="1:13" s="26" customFormat="1" x14ac:dyDescent="0.2"/>
    <row r="87" spans="1:13" s="26" customFormat="1" x14ac:dyDescent="0.2">
      <c r="A87" s="1"/>
      <c r="B87" s="1"/>
      <c r="C87" s="1"/>
      <c r="D87" s="1"/>
      <c r="E87" s="1"/>
      <c r="F87" s="1"/>
      <c r="G87" s="1"/>
    </row>
    <row r="88" spans="1:13" s="26" customFormat="1" x14ac:dyDescent="0.2">
      <c r="A88" s="32"/>
      <c r="B88" s="1"/>
      <c r="C88" s="1"/>
      <c r="D88" s="1"/>
      <c r="E88" s="1"/>
      <c r="F88" s="1"/>
      <c r="G88" s="1"/>
    </row>
    <row r="89" spans="1:13" s="1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26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26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26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26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26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26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26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26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26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26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26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26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26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26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26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26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26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26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26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26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26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26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26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26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26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26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26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26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26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26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26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26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26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26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26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26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26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26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26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26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26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26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</sheetData>
  <mergeCells count="7">
    <mergeCell ref="F71:G71"/>
    <mergeCell ref="A10:M10"/>
    <mergeCell ref="A31:M31"/>
    <mergeCell ref="F67:G67"/>
    <mergeCell ref="F68:G68"/>
    <mergeCell ref="F70:G70"/>
    <mergeCell ref="F69:G69"/>
  </mergeCells>
  <phoneticPr fontId="0" type="noConversion"/>
  <pageMargins left="0.25" right="0.25" top="0.59791666666666665" bottom="0.75" header="0.3" footer="0.3"/>
  <pageSetup scale="82" fitToHeight="0" orientation="landscape" r:id="rId1"/>
  <headerFooter alignWithMargins="0">
    <oddHeader>&amp;C&amp;"Arial,Bold"&amp;14Autumn 2012 UW Bothell ICORA Report</oddHeader>
  </headerFooter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view="pageLayout" zoomScaleNormal="100" workbookViewId="0">
      <selection activeCell="J70" sqref="J70:J73"/>
    </sheetView>
  </sheetViews>
  <sheetFormatPr defaultRowHeight="12.75" x14ac:dyDescent="0.2"/>
  <cols>
    <col min="1" max="1" width="29.5703125" customWidth="1"/>
    <col min="2" max="3" width="11.5703125" bestFit="1" customWidth="1"/>
    <col min="4" max="4" width="9.5703125" bestFit="1" customWidth="1"/>
    <col min="5" max="5" width="11.5703125" bestFit="1" customWidth="1"/>
    <col min="6" max="6" width="17.85546875" bestFit="1" customWidth="1"/>
    <col min="7" max="7" width="9.5703125" bestFit="1" customWidth="1"/>
    <col min="8" max="9" width="11.5703125" bestFit="1" customWidth="1"/>
    <col min="10" max="10" width="10" bestFit="1" customWidth="1"/>
    <col min="11" max="12" width="11.5703125" bestFit="1" customWidth="1"/>
    <col min="13" max="13" width="9.5703125" bestFit="1" customWidth="1"/>
  </cols>
  <sheetData>
    <row r="1" spans="1:13" x14ac:dyDescent="0.2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2">
      <c r="A2" s="33"/>
      <c r="B2" s="34" t="s">
        <v>42</v>
      </c>
      <c r="C2" s="34" t="s">
        <v>43</v>
      </c>
      <c r="D2" s="34"/>
      <c r="E2" s="34" t="s">
        <v>42</v>
      </c>
      <c r="F2" s="34" t="s">
        <v>43</v>
      </c>
      <c r="G2" s="34"/>
      <c r="H2" s="34" t="s">
        <v>42</v>
      </c>
      <c r="I2" s="34" t="s">
        <v>43</v>
      </c>
      <c r="J2" s="35"/>
      <c r="K2" s="34" t="s">
        <v>42</v>
      </c>
      <c r="L2" s="34" t="s">
        <v>43</v>
      </c>
      <c r="M2" s="34"/>
    </row>
    <row r="3" spans="1:13" x14ac:dyDescent="0.2">
      <c r="A3" s="36"/>
      <c r="B3" s="37" t="s">
        <v>20</v>
      </c>
      <c r="C3" s="37" t="s">
        <v>20</v>
      </c>
      <c r="D3" s="33" t="s">
        <v>2</v>
      </c>
      <c r="E3" s="37" t="s">
        <v>0</v>
      </c>
      <c r="F3" s="37" t="s">
        <v>0</v>
      </c>
      <c r="G3" s="33" t="s">
        <v>2</v>
      </c>
      <c r="H3" s="37" t="s">
        <v>1</v>
      </c>
      <c r="I3" s="37" t="s">
        <v>1</v>
      </c>
      <c r="J3" s="33" t="s">
        <v>2</v>
      </c>
      <c r="K3" s="35" t="s">
        <v>19</v>
      </c>
      <c r="L3" s="35" t="s">
        <v>19</v>
      </c>
      <c r="M3" s="38" t="s">
        <v>2</v>
      </c>
    </row>
    <row r="4" spans="1:13" x14ac:dyDescent="0.2">
      <c r="A4" s="57" t="s">
        <v>6</v>
      </c>
      <c r="B4" s="40"/>
      <c r="C4" s="40"/>
      <c r="D4" s="40"/>
      <c r="E4" s="40"/>
      <c r="F4" s="40"/>
      <c r="G4" s="40"/>
      <c r="H4" s="40"/>
      <c r="I4" s="40"/>
      <c r="J4" s="40"/>
      <c r="K4" s="41"/>
      <c r="L4" s="41"/>
      <c r="M4" s="42"/>
    </row>
    <row r="5" spans="1:13" x14ac:dyDescent="0.2">
      <c r="A5" s="35" t="s">
        <v>3</v>
      </c>
      <c r="B5" s="68">
        <v>26138</v>
      </c>
      <c r="C5" s="68">
        <v>24540</v>
      </c>
      <c r="D5" s="44">
        <f>(B5-C5)/C5</f>
        <v>6.5118174409127955E-2</v>
      </c>
      <c r="E5" s="68">
        <v>15460</v>
      </c>
      <c r="F5" s="68">
        <v>14340</v>
      </c>
      <c r="G5" s="44">
        <f t="shared" ref="G5:G6" si="0">(E5-F5)/F5</f>
        <v>7.8103207810320777E-2</v>
      </c>
      <c r="H5" s="68">
        <v>6162</v>
      </c>
      <c r="I5" s="68">
        <v>5895</v>
      </c>
      <c r="J5" s="44">
        <f t="shared" ref="J5:J6" si="1">(H5-I5)/I5</f>
        <v>4.5292620865139951E-2</v>
      </c>
      <c r="K5" s="69">
        <v>6049</v>
      </c>
      <c r="L5" s="69">
        <v>5774</v>
      </c>
      <c r="M5" s="44">
        <f>(K5-L5)/L5</f>
        <v>4.7627294769657082E-2</v>
      </c>
    </row>
    <row r="6" spans="1:13" x14ac:dyDescent="0.2">
      <c r="A6" s="35" t="s">
        <v>4</v>
      </c>
      <c r="B6" s="68">
        <v>5291</v>
      </c>
      <c r="C6" s="68">
        <v>5226</v>
      </c>
      <c r="D6" s="44">
        <f>(B6-C6)/C6</f>
        <v>1.2437810945273632E-2</v>
      </c>
      <c r="E6" s="68">
        <v>2235</v>
      </c>
      <c r="F6" s="68">
        <v>2206</v>
      </c>
      <c r="G6" s="44">
        <f t="shared" si="0"/>
        <v>1.314596554850408E-2</v>
      </c>
      <c r="H6" s="68">
        <v>1705</v>
      </c>
      <c r="I6" s="68">
        <v>1684</v>
      </c>
      <c r="J6" s="44">
        <f t="shared" si="1"/>
        <v>1.2470308788598575E-2</v>
      </c>
      <c r="K6" s="69">
        <v>1649</v>
      </c>
      <c r="L6" s="69">
        <v>1626</v>
      </c>
      <c r="M6" s="44">
        <f>(K6-L6)/L6</f>
        <v>1.4145141451414513E-2</v>
      </c>
    </row>
    <row r="7" spans="1:13" x14ac:dyDescent="0.2">
      <c r="A7" s="6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3" x14ac:dyDescent="0.2">
      <c r="A8" s="47" t="s">
        <v>5</v>
      </c>
      <c r="B8" s="35">
        <f>SUM(B5:B6)</f>
        <v>31429</v>
      </c>
      <c r="C8" s="35">
        <f>SUM(C5:C6)</f>
        <v>29766</v>
      </c>
      <c r="D8" s="44">
        <f>(B8-C8)/C8</f>
        <v>5.5869112410132364E-2</v>
      </c>
      <c r="E8" s="35">
        <f t="shared" ref="E8:F8" si="2">SUM(E5:E6)</f>
        <v>17695</v>
      </c>
      <c r="F8" s="35">
        <f t="shared" si="2"/>
        <v>16546</v>
      </c>
      <c r="G8" s="44">
        <f>(E8-F8)/F8</f>
        <v>6.944276562311133E-2</v>
      </c>
      <c r="H8" s="35">
        <f t="shared" ref="H8:I8" si="3">SUM(H5:H6)</f>
        <v>7867</v>
      </c>
      <c r="I8" s="35">
        <f t="shared" si="3"/>
        <v>7579</v>
      </c>
      <c r="J8" s="44">
        <f>(H8-I8)/I8</f>
        <v>3.7999736112943661E-2</v>
      </c>
      <c r="K8" s="35">
        <f t="shared" ref="K8:L8" si="4">SUM(K5:K6)</f>
        <v>7698</v>
      </c>
      <c r="L8" s="35">
        <f t="shared" si="4"/>
        <v>7400</v>
      </c>
      <c r="M8" s="44">
        <f>(K8-L8)/L8</f>
        <v>4.0270270270270268E-2</v>
      </c>
    </row>
    <row r="9" spans="1:13" x14ac:dyDescent="0.2">
      <c r="A9" s="49"/>
      <c r="B9" s="50"/>
      <c r="C9" s="50"/>
      <c r="D9" s="51"/>
      <c r="E9" s="50"/>
      <c r="F9" s="50"/>
      <c r="G9" s="51"/>
      <c r="H9" s="50"/>
      <c r="I9" s="50"/>
      <c r="J9" s="51"/>
      <c r="K9" s="50"/>
      <c r="L9" s="50"/>
      <c r="M9" s="51"/>
    </row>
    <row r="10" spans="1:13" x14ac:dyDescent="0.2">
      <c r="A10" s="72" t="s">
        <v>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x14ac:dyDescent="0.2">
      <c r="A11" s="33"/>
      <c r="B11" s="34" t="s">
        <v>42</v>
      </c>
      <c r="C11" s="34" t="s">
        <v>43</v>
      </c>
      <c r="D11" s="34"/>
      <c r="E11" s="34" t="s">
        <v>42</v>
      </c>
      <c r="F11" s="34" t="s">
        <v>43</v>
      </c>
      <c r="G11" s="34"/>
      <c r="H11" s="34" t="s">
        <v>42</v>
      </c>
      <c r="I11" s="34" t="s">
        <v>43</v>
      </c>
      <c r="J11" s="35"/>
      <c r="K11" s="34" t="s">
        <v>42</v>
      </c>
      <c r="L11" s="34" t="s">
        <v>43</v>
      </c>
      <c r="M11" s="34"/>
    </row>
    <row r="12" spans="1:13" x14ac:dyDescent="0.2">
      <c r="A12" s="52"/>
      <c r="B12" s="37" t="s">
        <v>20</v>
      </c>
      <c r="C12" s="37" t="s">
        <v>20</v>
      </c>
      <c r="D12" s="33" t="s">
        <v>2</v>
      </c>
      <c r="E12" s="37" t="s">
        <v>0</v>
      </c>
      <c r="F12" s="37" t="s">
        <v>0</v>
      </c>
      <c r="G12" s="33" t="s">
        <v>2</v>
      </c>
      <c r="H12" s="37" t="s">
        <v>1</v>
      </c>
      <c r="I12" s="37" t="s">
        <v>1</v>
      </c>
      <c r="J12" s="33" t="s">
        <v>2</v>
      </c>
      <c r="K12" s="35" t="s">
        <v>19</v>
      </c>
      <c r="L12" s="35" t="s">
        <v>19</v>
      </c>
      <c r="M12" s="38" t="s">
        <v>2</v>
      </c>
    </row>
    <row r="13" spans="1:13" x14ac:dyDescent="0.2">
      <c r="A13" s="57" t="s">
        <v>7</v>
      </c>
      <c r="B13" s="40"/>
      <c r="C13" s="40"/>
      <c r="D13" s="40"/>
      <c r="E13" s="40"/>
      <c r="F13" s="40"/>
      <c r="G13" s="40"/>
      <c r="H13" s="40"/>
      <c r="I13" s="40"/>
      <c r="J13" s="53"/>
      <c r="K13" s="41"/>
      <c r="L13" s="41"/>
      <c r="M13" s="42"/>
    </row>
    <row r="14" spans="1:13" x14ac:dyDescent="0.2">
      <c r="A14" s="4" t="s">
        <v>30</v>
      </c>
      <c r="B14" s="43">
        <v>69</v>
      </c>
      <c r="C14" s="43">
        <v>80</v>
      </c>
      <c r="D14" s="44">
        <f t="shared" ref="D14:D22" si="5">(B14-C14)/C14</f>
        <v>-0.13750000000000001</v>
      </c>
      <c r="E14" s="43">
        <v>37</v>
      </c>
      <c r="F14" s="43">
        <v>52</v>
      </c>
      <c r="G14" s="44">
        <f t="shared" ref="G14:G22" si="6">(E14-F14)/F14</f>
        <v>-0.28846153846153844</v>
      </c>
      <c r="H14" s="43">
        <v>14</v>
      </c>
      <c r="I14" s="43">
        <v>23</v>
      </c>
      <c r="J14" s="44">
        <f t="shared" ref="J14:J22" si="7">(H14-I14)/I14</f>
        <v>-0.39130434782608697</v>
      </c>
      <c r="K14" s="35">
        <v>14</v>
      </c>
      <c r="L14" s="35">
        <v>23</v>
      </c>
      <c r="M14" s="44">
        <f>(K14-L14)/L14</f>
        <v>-0.39130434782608697</v>
      </c>
    </row>
    <row r="15" spans="1:13" x14ac:dyDescent="0.2">
      <c r="A15" s="4" t="s">
        <v>8</v>
      </c>
      <c r="B15" s="68">
        <v>4682</v>
      </c>
      <c r="C15" s="68">
        <v>4357</v>
      </c>
      <c r="D15" s="44">
        <f t="shared" si="5"/>
        <v>7.4592609593757173E-2</v>
      </c>
      <c r="E15" s="68">
        <v>3110</v>
      </c>
      <c r="F15" s="68">
        <v>2732</v>
      </c>
      <c r="G15" s="44">
        <f t="shared" si="6"/>
        <v>0.13836017569546119</v>
      </c>
      <c r="H15" s="68">
        <v>1490</v>
      </c>
      <c r="I15" s="68">
        <v>1335</v>
      </c>
      <c r="J15" s="44">
        <f t="shared" si="7"/>
        <v>0.11610486891385768</v>
      </c>
      <c r="K15" s="69">
        <v>1477</v>
      </c>
      <c r="L15" s="69">
        <v>1326</v>
      </c>
      <c r="M15" s="44">
        <f t="shared" ref="M15:M22" si="8">(K15-L15)/L15</f>
        <v>0.1138763197586727</v>
      </c>
    </row>
    <row r="16" spans="1:13" x14ac:dyDescent="0.2">
      <c r="A16" s="4" t="s">
        <v>47</v>
      </c>
      <c r="B16" s="43">
        <v>582</v>
      </c>
      <c r="C16" s="43">
        <v>540</v>
      </c>
      <c r="D16" s="44">
        <f t="shared" si="5"/>
        <v>7.7777777777777779E-2</v>
      </c>
      <c r="E16" s="43">
        <v>242</v>
      </c>
      <c r="F16" s="43">
        <v>220</v>
      </c>
      <c r="G16" s="44">
        <f t="shared" si="6"/>
        <v>0.1</v>
      </c>
      <c r="H16" s="43">
        <v>128</v>
      </c>
      <c r="I16" s="43">
        <v>120</v>
      </c>
      <c r="J16" s="44">
        <f t="shared" si="7"/>
        <v>6.6666666666666666E-2</v>
      </c>
      <c r="K16" s="35">
        <v>122</v>
      </c>
      <c r="L16" s="35">
        <v>117</v>
      </c>
      <c r="M16" s="44">
        <f t="shared" si="8"/>
        <v>4.2735042735042736E-2</v>
      </c>
    </row>
    <row r="17" spans="1:13" x14ac:dyDescent="0.2">
      <c r="A17" s="5" t="s">
        <v>31</v>
      </c>
      <c r="B17" s="43">
        <v>99</v>
      </c>
      <c r="C17" s="43">
        <v>75</v>
      </c>
      <c r="D17" s="44">
        <f t="shared" si="5"/>
        <v>0.32</v>
      </c>
      <c r="E17" s="43">
        <v>50</v>
      </c>
      <c r="F17" s="43">
        <v>33</v>
      </c>
      <c r="G17" s="44">
        <f t="shared" si="6"/>
        <v>0.51515151515151514</v>
      </c>
      <c r="H17" s="43">
        <v>27</v>
      </c>
      <c r="I17" s="43">
        <v>25</v>
      </c>
      <c r="J17" s="44">
        <f t="shared" si="7"/>
        <v>0.08</v>
      </c>
      <c r="K17" s="38">
        <v>27</v>
      </c>
      <c r="L17" s="35">
        <v>24</v>
      </c>
      <c r="M17" s="44">
        <f t="shared" si="8"/>
        <v>0.125</v>
      </c>
    </row>
    <row r="18" spans="1:13" x14ac:dyDescent="0.2">
      <c r="A18" s="5" t="s">
        <v>32</v>
      </c>
      <c r="B18" s="68">
        <v>10144</v>
      </c>
      <c r="C18" s="68">
        <v>11087</v>
      </c>
      <c r="D18" s="44">
        <f t="shared" si="5"/>
        <v>-8.5054568413457196E-2</v>
      </c>
      <c r="E18" s="68">
        <v>6845</v>
      </c>
      <c r="F18" s="68">
        <v>6842</v>
      </c>
      <c r="G18" s="44">
        <f t="shared" si="6"/>
        <v>4.3846828412744809E-4</v>
      </c>
      <c r="H18" s="68">
        <v>2505</v>
      </c>
      <c r="I18" s="68">
        <v>2493</v>
      </c>
      <c r="J18" s="44">
        <f t="shared" si="7"/>
        <v>4.8134777376654635E-3</v>
      </c>
      <c r="K18" s="69">
        <v>2472</v>
      </c>
      <c r="L18" s="69">
        <v>2451</v>
      </c>
      <c r="M18" s="44">
        <f t="shared" si="8"/>
        <v>8.5679314565483469E-3</v>
      </c>
    </row>
    <row r="19" spans="1:13" x14ac:dyDescent="0.2">
      <c r="A19" s="5" t="s">
        <v>33</v>
      </c>
      <c r="B19" s="68">
        <v>1587</v>
      </c>
      <c r="C19" s="68">
        <v>1480</v>
      </c>
      <c r="D19" s="44">
        <f t="shared" si="5"/>
        <v>7.2297297297297294E-2</v>
      </c>
      <c r="E19" s="68">
        <v>1048</v>
      </c>
      <c r="F19" s="43">
        <v>912</v>
      </c>
      <c r="G19" s="44">
        <f t="shared" si="6"/>
        <v>0.14912280701754385</v>
      </c>
      <c r="H19" s="43">
        <v>449</v>
      </c>
      <c r="I19" s="43">
        <v>390</v>
      </c>
      <c r="J19" s="44">
        <f t="shared" si="7"/>
        <v>0.15128205128205127</v>
      </c>
      <c r="K19" s="35">
        <v>443</v>
      </c>
      <c r="L19" s="35">
        <v>383</v>
      </c>
      <c r="M19" s="44">
        <f t="shared" si="8"/>
        <v>0.1566579634464752</v>
      </c>
    </row>
    <row r="20" spans="1:13" x14ac:dyDescent="0.2">
      <c r="A20" s="5" t="s">
        <v>9</v>
      </c>
      <c r="B20" s="69">
        <v>1982</v>
      </c>
      <c r="C20" s="69">
        <v>1708</v>
      </c>
      <c r="D20" s="44">
        <f t="shared" si="5"/>
        <v>0.16042154566744732</v>
      </c>
      <c r="E20" s="69">
        <v>1087</v>
      </c>
      <c r="F20" s="35">
        <v>906</v>
      </c>
      <c r="G20" s="44">
        <f t="shared" si="6"/>
        <v>0.19977924944812361</v>
      </c>
      <c r="H20" s="35">
        <v>408</v>
      </c>
      <c r="I20" s="35">
        <v>389</v>
      </c>
      <c r="J20" s="44">
        <f t="shared" si="7"/>
        <v>4.8843187660668377E-2</v>
      </c>
      <c r="K20" s="35">
        <v>403</v>
      </c>
      <c r="L20" s="35">
        <v>380</v>
      </c>
      <c r="M20" s="44">
        <f t="shared" si="8"/>
        <v>6.0526315789473685E-2</v>
      </c>
    </row>
    <row r="21" spans="1:13" x14ac:dyDescent="0.2">
      <c r="A21" s="5" t="s">
        <v>10</v>
      </c>
      <c r="B21" s="68">
        <v>6602</v>
      </c>
      <c r="C21" s="68">
        <v>4933</v>
      </c>
      <c r="D21" s="44">
        <f t="shared" si="5"/>
        <v>0.3383336711939996</v>
      </c>
      <c r="E21" s="68">
        <v>2856</v>
      </c>
      <c r="F21" s="68">
        <v>2498</v>
      </c>
      <c r="G21" s="44">
        <f t="shared" si="6"/>
        <v>0.14331465172137711</v>
      </c>
      <c r="H21" s="68">
        <v>1072</v>
      </c>
      <c r="I21" s="68">
        <v>1079</v>
      </c>
      <c r="J21" s="44">
        <f t="shared" si="7"/>
        <v>-6.4874884151992582E-3</v>
      </c>
      <c r="K21" s="69">
        <v>1023</v>
      </c>
      <c r="L21" s="69">
        <v>1032</v>
      </c>
      <c r="M21" s="44">
        <f t="shared" si="8"/>
        <v>-8.7209302325581394E-3</v>
      </c>
    </row>
    <row r="22" spans="1:13" x14ac:dyDescent="0.2">
      <c r="A22" s="5" t="s">
        <v>41</v>
      </c>
      <c r="B22" s="43">
        <v>391</v>
      </c>
      <c r="C22" s="43">
        <v>280</v>
      </c>
      <c r="D22" s="44">
        <f t="shared" si="5"/>
        <v>0.39642857142857141</v>
      </c>
      <c r="E22" s="43">
        <v>185</v>
      </c>
      <c r="F22" s="43">
        <v>145</v>
      </c>
      <c r="G22" s="44">
        <f t="shared" si="6"/>
        <v>0.27586206896551724</v>
      </c>
      <c r="H22" s="43">
        <v>69</v>
      </c>
      <c r="I22" s="43">
        <v>41</v>
      </c>
      <c r="J22" s="44">
        <f t="shared" si="7"/>
        <v>0.68292682926829273</v>
      </c>
      <c r="K22" s="35">
        <v>68</v>
      </c>
      <c r="L22" s="35">
        <v>38</v>
      </c>
      <c r="M22" s="44">
        <f t="shared" si="8"/>
        <v>0.78947368421052633</v>
      </c>
    </row>
    <row r="23" spans="1:13" x14ac:dyDescent="0.2">
      <c r="A23" s="54" t="s">
        <v>13</v>
      </c>
      <c r="B23" s="55"/>
      <c r="C23" s="55"/>
      <c r="D23" s="55"/>
      <c r="E23" s="55"/>
      <c r="F23" s="55"/>
      <c r="G23" s="55"/>
      <c r="H23" s="55"/>
      <c r="I23" s="41"/>
      <c r="J23" s="41"/>
      <c r="K23" s="41"/>
      <c r="L23" s="41"/>
      <c r="M23" s="42"/>
    </row>
    <row r="24" spans="1:13" x14ac:dyDescent="0.2">
      <c r="A24" s="38" t="s">
        <v>12</v>
      </c>
      <c r="B24" s="69">
        <v>13936</v>
      </c>
      <c r="C24" s="68">
        <v>13309</v>
      </c>
      <c r="D24" s="44">
        <f t="shared" ref="D24:D25" si="9">(B24-C24)/C24</f>
        <v>4.7110977533999551E-2</v>
      </c>
      <c r="E24" s="69">
        <v>8595</v>
      </c>
      <c r="F24" s="68">
        <v>8101</v>
      </c>
      <c r="G24" s="44">
        <f t="shared" ref="G24:G25" si="10">(E24-F24)/F24</f>
        <v>6.0980125910381433E-2</v>
      </c>
      <c r="H24" s="69">
        <v>3289</v>
      </c>
      <c r="I24" s="68">
        <v>3181</v>
      </c>
      <c r="J24" s="44">
        <f t="shared" ref="J24:J25" si="11">(H24-I24)/I24</f>
        <v>3.3951587551084565E-2</v>
      </c>
      <c r="K24" s="69">
        <v>3225</v>
      </c>
      <c r="L24" s="69">
        <v>3110</v>
      </c>
      <c r="M24" s="44">
        <f>(K24-L24)/L24</f>
        <v>3.6977491961414789E-2</v>
      </c>
    </row>
    <row r="25" spans="1:13" x14ac:dyDescent="0.2">
      <c r="A25" s="38" t="s">
        <v>11</v>
      </c>
      <c r="B25" s="69">
        <v>12202</v>
      </c>
      <c r="C25" s="68">
        <v>11231</v>
      </c>
      <c r="D25" s="44">
        <f t="shared" si="9"/>
        <v>8.6457127593268637E-2</v>
      </c>
      <c r="E25" s="69">
        <v>6865</v>
      </c>
      <c r="F25" s="68">
        <v>6239</v>
      </c>
      <c r="G25" s="44">
        <f t="shared" si="10"/>
        <v>0.10033659240262863</v>
      </c>
      <c r="H25" s="69">
        <v>2873</v>
      </c>
      <c r="I25" s="68">
        <v>2714</v>
      </c>
      <c r="J25" s="44">
        <f t="shared" si="11"/>
        <v>5.8585114222549743E-2</v>
      </c>
      <c r="K25" s="69">
        <v>2824</v>
      </c>
      <c r="L25" s="69">
        <v>2664</v>
      </c>
      <c r="M25" s="44">
        <f>(K25-L25)/L25</f>
        <v>6.006006006006006E-2</v>
      </c>
    </row>
    <row r="26" spans="1:13" x14ac:dyDescent="0.2">
      <c r="A26" s="57" t="s">
        <v>34</v>
      </c>
      <c r="B26" s="55"/>
      <c r="C26" s="55"/>
      <c r="D26" s="55"/>
      <c r="E26" s="55"/>
      <c r="F26" s="55"/>
      <c r="G26" s="55"/>
      <c r="H26" s="55"/>
      <c r="I26" s="41"/>
      <c r="J26" s="41"/>
      <c r="K26" s="41"/>
      <c r="L26" s="41"/>
      <c r="M26" s="42"/>
    </row>
    <row r="27" spans="1:13" x14ac:dyDescent="0.2">
      <c r="A27" s="38" t="s">
        <v>14</v>
      </c>
      <c r="B27" s="69">
        <v>9941</v>
      </c>
      <c r="C27" s="69">
        <v>10447</v>
      </c>
      <c r="D27" s="44">
        <f t="shared" ref="D27:D29" si="12">(B27-C27)/C27</f>
        <v>-4.8434957404039435E-2</v>
      </c>
      <c r="E27" s="69">
        <v>6619</v>
      </c>
      <c r="F27" s="69">
        <v>6183</v>
      </c>
      <c r="G27" s="44">
        <f t="shared" ref="G27:G29" si="13">(E27-F27)/F27</f>
        <v>7.0515930777939509E-2</v>
      </c>
      <c r="H27" s="69">
        <v>4078</v>
      </c>
      <c r="I27" s="69">
        <v>3825</v>
      </c>
      <c r="J27" s="44">
        <f t="shared" ref="J27:J29" si="14">(H27-I27)/I27</f>
        <v>6.6143790849673201E-2</v>
      </c>
      <c r="K27" s="69">
        <v>4044</v>
      </c>
      <c r="L27" s="69">
        <v>3782</v>
      </c>
      <c r="M27" s="44">
        <f>(K27-L27)/L27</f>
        <v>6.9275515600211529E-2</v>
      </c>
    </row>
    <row r="28" spans="1:13" x14ac:dyDescent="0.2">
      <c r="A28" s="38" t="s">
        <v>15</v>
      </c>
      <c r="B28" s="69">
        <v>9595</v>
      </c>
      <c r="C28" s="69">
        <v>9160</v>
      </c>
      <c r="D28" s="44">
        <f t="shared" si="12"/>
        <v>4.7489082969432314E-2</v>
      </c>
      <c r="E28" s="69">
        <v>5985</v>
      </c>
      <c r="F28" s="69">
        <v>5659</v>
      </c>
      <c r="G28" s="44">
        <f t="shared" si="13"/>
        <v>5.7607351122106382E-2</v>
      </c>
      <c r="H28" s="69">
        <v>1012</v>
      </c>
      <c r="I28" s="35">
        <v>991</v>
      </c>
      <c r="J28" s="44">
        <f t="shared" si="14"/>
        <v>2.119071644803229E-2</v>
      </c>
      <c r="K28" s="35">
        <v>982</v>
      </c>
      <c r="L28" s="35">
        <v>960</v>
      </c>
      <c r="M28" s="44">
        <f>(K28-L28)/L28</f>
        <v>2.2916666666666665E-2</v>
      </c>
    </row>
    <row r="29" spans="1:13" x14ac:dyDescent="0.2">
      <c r="A29" s="38" t="s">
        <v>10</v>
      </c>
      <c r="B29" s="69">
        <v>6602</v>
      </c>
      <c r="C29" s="69">
        <v>4933</v>
      </c>
      <c r="D29" s="62">
        <f t="shared" si="12"/>
        <v>0.3383336711939996</v>
      </c>
      <c r="E29" s="69">
        <v>2856</v>
      </c>
      <c r="F29" s="69">
        <v>2498</v>
      </c>
      <c r="G29" s="62">
        <f t="shared" si="13"/>
        <v>0.14331465172137711</v>
      </c>
      <c r="H29" s="69">
        <v>1072</v>
      </c>
      <c r="I29" s="69">
        <v>1079</v>
      </c>
      <c r="J29" s="62">
        <f t="shared" si="14"/>
        <v>-6.4874884151992582E-3</v>
      </c>
      <c r="K29" s="69">
        <v>1023</v>
      </c>
      <c r="L29" s="69">
        <v>1032</v>
      </c>
      <c r="M29" s="44">
        <f>(K29-L29)/L29</f>
        <v>-8.7209302325581394E-3</v>
      </c>
    </row>
    <row r="30" spans="1:13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x14ac:dyDescent="0.2">
      <c r="A31" s="72" t="s">
        <v>44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x14ac:dyDescent="0.2">
      <c r="A32" s="33"/>
      <c r="B32" s="34" t="s">
        <v>42</v>
      </c>
      <c r="C32" s="34" t="s">
        <v>43</v>
      </c>
      <c r="D32" s="34"/>
      <c r="E32" s="34" t="s">
        <v>42</v>
      </c>
      <c r="F32" s="34" t="s">
        <v>43</v>
      </c>
      <c r="G32" s="34"/>
      <c r="H32" s="34" t="s">
        <v>42</v>
      </c>
      <c r="I32" s="34" t="s">
        <v>43</v>
      </c>
      <c r="J32" s="35"/>
      <c r="K32" s="34" t="s">
        <v>42</v>
      </c>
      <c r="L32" s="34" t="s">
        <v>43</v>
      </c>
      <c r="M32" s="34"/>
    </row>
    <row r="33" spans="1:13" x14ac:dyDescent="0.2">
      <c r="A33" s="52"/>
      <c r="B33" s="37" t="s">
        <v>20</v>
      </c>
      <c r="C33" s="37" t="s">
        <v>20</v>
      </c>
      <c r="D33" s="33" t="s">
        <v>2</v>
      </c>
      <c r="E33" s="37" t="s">
        <v>0</v>
      </c>
      <c r="F33" s="37" t="s">
        <v>0</v>
      </c>
      <c r="G33" s="33" t="s">
        <v>2</v>
      </c>
      <c r="H33" s="37" t="s">
        <v>1</v>
      </c>
      <c r="I33" s="37" t="s">
        <v>1</v>
      </c>
      <c r="J33" s="33" t="s">
        <v>2</v>
      </c>
      <c r="K33" s="35" t="s">
        <v>19</v>
      </c>
      <c r="L33" s="35" t="s">
        <v>19</v>
      </c>
      <c r="M33" s="38" t="s">
        <v>2</v>
      </c>
    </row>
    <row r="34" spans="1:13" x14ac:dyDescent="0.2">
      <c r="A34" s="39" t="s">
        <v>7</v>
      </c>
      <c r="B34" s="40"/>
      <c r="C34" s="40"/>
      <c r="D34" s="40"/>
      <c r="E34" s="40"/>
      <c r="F34" s="40"/>
      <c r="G34" s="40"/>
      <c r="H34" s="40"/>
      <c r="I34" s="40"/>
      <c r="J34" s="53"/>
      <c r="K34" s="41"/>
      <c r="L34" s="41"/>
      <c r="M34" s="42"/>
    </row>
    <row r="35" spans="1:13" x14ac:dyDescent="0.2">
      <c r="A35" s="4" t="s">
        <v>30</v>
      </c>
      <c r="B35" s="43">
        <v>30</v>
      </c>
      <c r="C35" s="43">
        <v>29</v>
      </c>
      <c r="D35" s="44">
        <f t="shared" ref="D35:D43" si="15">(B35-C35)/C35</f>
        <v>3.4482758620689655E-2</v>
      </c>
      <c r="E35" s="43">
        <v>14</v>
      </c>
      <c r="F35" s="43">
        <v>17</v>
      </c>
      <c r="G35" s="44">
        <f t="shared" ref="G35:G43" si="16">(E35-F35)/F35</f>
        <v>-0.17647058823529413</v>
      </c>
      <c r="H35" s="43">
        <v>8</v>
      </c>
      <c r="I35" s="43">
        <v>12</v>
      </c>
      <c r="J35" s="44">
        <f t="shared" ref="J35:J43" si="17">(H35-I35)/I35</f>
        <v>-0.33333333333333331</v>
      </c>
      <c r="K35" s="35">
        <v>8</v>
      </c>
      <c r="L35" s="35">
        <v>11</v>
      </c>
      <c r="M35" s="44">
        <f>(K35-L35)/L35</f>
        <v>-0.27272727272727271</v>
      </c>
    </row>
    <row r="36" spans="1:13" x14ac:dyDescent="0.2">
      <c r="A36" s="4" t="s">
        <v>8</v>
      </c>
      <c r="B36" s="43">
        <v>661</v>
      </c>
      <c r="C36" s="43">
        <v>584</v>
      </c>
      <c r="D36" s="44">
        <f t="shared" si="15"/>
        <v>0.13184931506849315</v>
      </c>
      <c r="E36" s="43">
        <v>280</v>
      </c>
      <c r="F36" s="43">
        <v>278</v>
      </c>
      <c r="G36" s="44">
        <f t="shared" si="16"/>
        <v>7.1942446043165471E-3</v>
      </c>
      <c r="H36" s="43">
        <v>239</v>
      </c>
      <c r="I36" s="43">
        <v>227</v>
      </c>
      <c r="J36" s="44">
        <f t="shared" si="17"/>
        <v>5.2863436123348019E-2</v>
      </c>
      <c r="K36" s="35">
        <v>233</v>
      </c>
      <c r="L36" s="35">
        <v>220</v>
      </c>
      <c r="M36" s="44">
        <f t="shared" ref="M36:M43" si="18">(K36-L36)/L36</f>
        <v>5.909090909090909E-2</v>
      </c>
    </row>
    <row r="37" spans="1:13" x14ac:dyDescent="0.2">
      <c r="A37" s="4" t="s">
        <v>47</v>
      </c>
      <c r="B37" s="43">
        <v>190</v>
      </c>
      <c r="C37" s="43">
        <v>190</v>
      </c>
      <c r="D37" s="44">
        <f t="shared" si="15"/>
        <v>0</v>
      </c>
      <c r="E37" s="43">
        <v>60</v>
      </c>
      <c r="F37" s="43">
        <v>66</v>
      </c>
      <c r="G37" s="44">
        <f t="shared" si="16"/>
        <v>-9.0909090909090912E-2</v>
      </c>
      <c r="H37" s="43">
        <v>51</v>
      </c>
      <c r="I37" s="43">
        <v>52</v>
      </c>
      <c r="J37" s="44">
        <f t="shared" si="17"/>
        <v>-1.9230769230769232E-2</v>
      </c>
      <c r="K37" s="35">
        <v>49</v>
      </c>
      <c r="L37" s="35">
        <v>50</v>
      </c>
      <c r="M37" s="44">
        <f t="shared" si="18"/>
        <v>-0.02</v>
      </c>
    </row>
    <row r="38" spans="1:13" x14ac:dyDescent="0.2">
      <c r="A38" s="5" t="s">
        <v>31</v>
      </c>
      <c r="B38" s="43">
        <v>26</v>
      </c>
      <c r="C38" s="43">
        <v>29</v>
      </c>
      <c r="D38" s="44">
        <f t="shared" si="15"/>
        <v>-0.10344827586206896</v>
      </c>
      <c r="E38" s="43">
        <v>14</v>
      </c>
      <c r="F38" s="43">
        <v>11</v>
      </c>
      <c r="G38" s="44">
        <f t="shared" si="16"/>
        <v>0.27272727272727271</v>
      </c>
      <c r="H38" s="43">
        <v>11</v>
      </c>
      <c r="I38" s="43">
        <v>11</v>
      </c>
      <c r="J38" s="44">
        <f t="shared" si="17"/>
        <v>0</v>
      </c>
      <c r="K38" s="38">
        <v>11</v>
      </c>
      <c r="L38" s="35">
        <v>11</v>
      </c>
      <c r="M38" s="44">
        <f t="shared" si="18"/>
        <v>0</v>
      </c>
    </row>
    <row r="39" spans="1:13" x14ac:dyDescent="0.2">
      <c r="A39" s="5" t="s">
        <v>32</v>
      </c>
      <c r="B39" s="68">
        <v>2265</v>
      </c>
      <c r="C39" s="68">
        <v>2401</v>
      </c>
      <c r="D39" s="44">
        <f t="shared" si="15"/>
        <v>-5.6643065389421071E-2</v>
      </c>
      <c r="E39" s="68">
        <v>1067</v>
      </c>
      <c r="F39" s="68">
        <v>1101</v>
      </c>
      <c r="G39" s="44">
        <f t="shared" si="16"/>
        <v>-3.0881017257039057E-2</v>
      </c>
      <c r="H39" s="43">
        <v>796</v>
      </c>
      <c r="I39" s="43">
        <v>821</v>
      </c>
      <c r="J39" s="44">
        <f t="shared" si="17"/>
        <v>-3.0450669914738125E-2</v>
      </c>
      <c r="K39" s="35">
        <v>766</v>
      </c>
      <c r="L39" s="35">
        <v>785</v>
      </c>
      <c r="M39" s="44">
        <f t="shared" si="18"/>
        <v>-2.4203821656050957E-2</v>
      </c>
    </row>
    <row r="40" spans="1:13" x14ac:dyDescent="0.2">
      <c r="A40" s="5" t="s">
        <v>33</v>
      </c>
      <c r="B40" s="43">
        <v>246</v>
      </c>
      <c r="C40" s="43">
        <v>244</v>
      </c>
      <c r="D40" s="44">
        <f t="shared" si="15"/>
        <v>8.1967213114754103E-3</v>
      </c>
      <c r="E40" s="43">
        <v>99</v>
      </c>
      <c r="F40" s="43">
        <v>87</v>
      </c>
      <c r="G40" s="44">
        <f t="shared" si="16"/>
        <v>0.13793103448275862</v>
      </c>
      <c r="H40" s="43">
        <v>83</v>
      </c>
      <c r="I40" s="43">
        <v>72</v>
      </c>
      <c r="J40" s="44">
        <f t="shared" si="17"/>
        <v>0.15277777777777779</v>
      </c>
      <c r="K40" s="35">
        <v>78</v>
      </c>
      <c r="L40" s="35">
        <v>70</v>
      </c>
      <c r="M40" s="44">
        <f t="shared" si="18"/>
        <v>0.11428571428571428</v>
      </c>
    </row>
    <row r="41" spans="1:13" x14ac:dyDescent="0.2">
      <c r="A41" s="5" t="s">
        <v>9</v>
      </c>
      <c r="B41" s="35">
        <v>402</v>
      </c>
      <c r="C41" s="35">
        <v>345</v>
      </c>
      <c r="D41" s="44">
        <f t="shared" si="15"/>
        <v>0.16521739130434782</v>
      </c>
      <c r="E41" s="35">
        <v>160</v>
      </c>
      <c r="F41" s="35">
        <v>136</v>
      </c>
      <c r="G41" s="44">
        <f t="shared" si="16"/>
        <v>0.17647058823529413</v>
      </c>
      <c r="H41" s="35">
        <v>133</v>
      </c>
      <c r="I41" s="35">
        <v>104</v>
      </c>
      <c r="J41" s="44">
        <f t="shared" si="17"/>
        <v>0.27884615384615385</v>
      </c>
      <c r="K41" s="35">
        <v>128</v>
      </c>
      <c r="L41" s="35">
        <v>102</v>
      </c>
      <c r="M41" s="44">
        <f t="shared" si="18"/>
        <v>0.25490196078431371</v>
      </c>
    </row>
    <row r="42" spans="1:13" x14ac:dyDescent="0.2">
      <c r="A42" s="5" t="s">
        <v>10</v>
      </c>
      <c r="B42" s="68">
        <v>1377</v>
      </c>
      <c r="C42" s="68">
        <v>1308</v>
      </c>
      <c r="D42" s="44">
        <f t="shared" si="15"/>
        <v>5.2752293577981654E-2</v>
      </c>
      <c r="E42" s="35">
        <v>506</v>
      </c>
      <c r="F42" s="35">
        <v>475</v>
      </c>
      <c r="G42" s="44">
        <f t="shared" si="16"/>
        <v>6.5263157894736842E-2</v>
      </c>
      <c r="H42" s="35">
        <v>360</v>
      </c>
      <c r="I42" s="35">
        <v>355</v>
      </c>
      <c r="J42" s="44">
        <f t="shared" si="17"/>
        <v>1.4084507042253521E-2</v>
      </c>
      <c r="K42" s="35">
        <v>355</v>
      </c>
      <c r="L42" s="35">
        <v>347</v>
      </c>
      <c r="M42" s="44">
        <f t="shared" si="18"/>
        <v>2.3054755043227664E-2</v>
      </c>
    </row>
    <row r="43" spans="1:13" x14ac:dyDescent="0.2">
      <c r="A43" s="5" t="s">
        <v>41</v>
      </c>
      <c r="B43" s="43">
        <v>94</v>
      </c>
      <c r="C43" s="43">
        <v>96</v>
      </c>
      <c r="D43" s="44">
        <f t="shared" si="15"/>
        <v>-2.0833333333333332E-2</v>
      </c>
      <c r="E43" s="35">
        <v>35</v>
      </c>
      <c r="F43" s="35">
        <v>35</v>
      </c>
      <c r="G43" s="44">
        <f t="shared" si="16"/>
        <v>0</v>
      </c>
      <c r="H43" s="35">
        <v>24</v>
      </c>
      <c r="I43" s="35">
        <v>30</v>
      </c>
      <c r="J43" s="44">
        <f t="shared" si="17"/>
        <v>-0.2</v>
      </c>
      <c r="K43" s="35">
        <v>21</v>
      </c>
      <c r="L43" s="35">
        <v>30</v>
      </c>
      <c r="M43" s="44">
        <f t="shared" si="18"/>
        <v>-0.3</v>
      </c>
    </row>
    <row r="44" spans="1:13" x14ac:dyDescent="0.2">
      <c r="A44" s="54" t="s">
        <v>13</v>
      </c>
      <c r="B44" s="55"/>
      <c r="C44" s="55"/>
      <c r="D44" s="55"/>
      <c r="E44" s="55"/>
      <c r="F44" s="55"/>
      <c r="G44" s="55"/>
      <c r="H44" s="55"/>
      <c r="I44" s="41"/>
      <c r="J44" s="41"/>
      <c r="K44" s="41"/>
      <c r="L44" s="41"/>
      <c r="M44" s="42"/>
    </row>
    <row r="45" spans="1:13" x14ac:dyDescent="0.2">
      <c r="A45" s="38" t="s">
        <v>12</v>
      </c>
      <c r="B45" s="69">
        <v>2575</v>
      </c>
      <c r="C45" s="68">
        <v>2618</v>
      </c>
      <c r="D45" s="44">
        <f t="shared" ref="D45:D46" si="19">(B45-C45)/C45</f>
        <v>-1.6424751718869365E-2</v>
      </c>
      <c r="E45" s="69">
        <v>1127</v>
      </c>
      <c r="F45" s="68">
        <v>1101</v>
      </c>
      <c r="G45" s="44">
        <f t="shared" ref="G45:G46" si="20">(E45-F45)/F45</f>
        <v>2.3614895549500452E-2</v>
      </c>
      <c r="H45" s="35">
        <v>858</v>
      </c>
      <c r="I45" s="43">
        <v>831</v>
      </c>
      <c r="J45" s="44">
        <f t="shared" ref="J45:J46" si="21">(H45-I45)/I45</f>
        <v>3.2490974729241874E-2</v>
      </c>
      <c r="K45" s="35">
        <v>831</v>
      </c>
      <c r="L45" s="35">
        <v>804</v>
      </c>
      <c r="M45" s="44">
        <f>(K45-L45)/L45</f>
        <v>3.3582089552238806E-2</v>
      </c>
    </row>
    <row r="46" spans="1:13" x14ac:dyDescent="0.2">
      <c r="A46" s="38" t="s">
        <v>11</v>
      </c>
      <c r="B46" s="69">
        <v>2716</v>
      </c>
      <c r="C46" s="68">
        <v>2608</v>
      </c>
      <c r="D46" s="44">
        <f t="shared" si="19"/>
        <v>4.1411042944785273E-2</v>
      </c>
      <c r="E46" s="69">
        <v>1108</v>
      </c>
      <c r="F46" s="68">
        <v>1105</v>
      </c>
      <c r="G46" s="44">
        <f t="shared" si="20"/>
        <v>2.7149321266968325E-3</v>
      </c>
      <c r="H46" s="35">
        <v>847</v>
      </c>
      <c r="I46" s="43">
        <v>853</v>
      </c>
      <c r="J46" s="44">
        <f t="shared" si="21"/>
        <v>-7.0339976553341153E-3</v>
      </c>
      <c r="K46" s="35">
        <v>818</v>
      </c>
      <c r="L46" s="35">
        <v>822</v>
      </c>
      <c r="M46" s="44">
        <f>(K46-L46)/L46</f>
        <v>-4.8661800486618006E-3</v>
      </c>
    </row>
    <row r="47" spans="1:13" x14ac:dyDescent="0.2">
      <c r="A47" s="57" t="s">
        <v>34</v>
      </c>
      <c r="B47" s="55"/>
      <c r="C47" s="55"/>
      <c r="D47" s="55"/>
      <c r="E47" s="55"/>
      <c r="F47" s="55"/>
      <c r="G47" s="55"/>
      <c r="H47" s="55"/>
      <c r="I47" s="41"/>
      <c r="J47" s="41"/>
      <c r="K47" s="41"/>
      <c r="L47" s="41"/>
      <c r="M47" s="42"/>
    </row>
    <row r="48" spans="1:13" x14ac:dyDescent="0.2">
      <c r="A48" s="38" t="s">
        <v>14</v>
      </c>
      <c r="B48" s="69">
        <v>2717</v>
      </c>
      <c r="C48" s="69">
        <v>2951</v>
      </c>
      <c r="D48" s="44">
        <f t="shared" ref="D48:D50" si="22">(B48-C48)/C48</f>
        <v>-7.9295154185022032E-2</v>
      </c>
      <c r="E48" s="69">
        <v>1470</v>
      </c>
      <c r="F48" s="69">
        <v>1487</v>
      </c>
      <c r="G48" s="44">
        <f t="shared" ref="G48:G50" si="23">(E48-F48)/F48</f>
        <v>-1.1432414256893073E-2</v>
      </c>
      <c r="H48" s="69">
        <v>1203</v>
      </c>
      <c r="I48" s="69">
        <v>1189</v>
      </c>
      <c r="J48" s="44">
        <f t="shared" ref="J48:J50" si="24">(H48-I48)/I48</f>
        <v>1.1774600504625737E-2</v>
      </c>
      <c r="K48" s="69">
        <v>1166</v>
      </c>
      <c r="L48" s="69">
        <v>1151</v>
      </c>
      <c r="M48" s="44">
        <f>(K48-L48)/L48</f>
        <v>1.3032145960034752E-2</v>
      </c>
    </row>
    <row r="49" spans="1:13" x14ac:dyDescent="0.2">
      <c r="A49" s="38" t="s">
        <v>15</v>
      </c>
      <c r="B49" s="69">
        <v>1197</v>
      </c>
      <c r="C49" s="35">
        <v>967</v>
      </c>
      <c r="D49" s="44">
        <f t="shared" si="22"/>
        <v>0.23784901758014479</v>
      </c>
      <c r="E49" s="35">
        <v>259</v>
      </c>
      <c r="F49" s="35">
        <v>244</v>
      </c>
      <c r="G49" s="44">
        <f t="shared" si="23"/>
        <v>6.1475409836065573E-2</v>
      </c>
      <c r="H49" s="35">
        <v>142</v>
      </c>
      <c r="I49" s="35">
        <v>140</v>
      </c>
      <c r="J49" s="44">
        <f t="shared" si="24"/>
        <v>1.4285714285714285E-2</v>
      </c>
      <c r="K49" s="35">
        <v>128</v>
      </c>
      <c r="L49" s="35">
        <v>128</v>
      </c>
      <c r="M49" s="44">
        <f t="shared" ref="M49:M50" si="25">(K49-L49)/L49</f>
        <v>0</v>
      </c>
    </row>
    <row r="50" spans="1:13" x14ac:dyDescent="0.2">
      <c r="A50" s="38" t="s">
        <v>10</v>
      </c>
      <c r="B50" s="69">
        <v>1377</v>
      </c>
      <c r="C50" s="69">
        <v>1308</v>
      </c>
      <c r="D50" s="44">
        <f t="shared" si="22"/>
        <v>5.2752293577981654E-2</v>
      </c>
      <c r="E50" s="35">
        <v>506</v>
      </c>
      <c r="F50" s="35">
        <v>475</v>
      </c>
      <c r="G50" s="44">
        <f t="shared" si="23"/>
        <v>6.5263157894736842E-2</v>
      </c>
      <c r="H50" s="35">
        <v>360</v>
      </c>
      <c r="I50" s="35">
        <v>355</v>
      </c>
      <c r="J50" s="44">
        <f t="shared" si="24"/>
        <v>1.4084507042253521E-2</v>
      </c>
      <c r="K50" s="35">
        <v>355</v>
      </c>
      <c r="L50" s="35">
        <v>347</v>
      </c>
      <c r="M50" s="44">
        <f t="shared" si="25"/>
        <v>2.3054755043227664E-2</v>
      </c>
    </row>
    <row r="51" spans="1:13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26"/>
      <c r="L51" s="26"/>
      <c r="M51" s="26"/>
    </row>
    <row r="52" spans="1:13" s="26" customFormat="1" x14ac:dyDescent="0.2">
      <c r="A52" s="30"/>
      <c r="B52" s="31"/>
      <c r="C52" s="31"/>
      <c r="D52" s="31"/>
      <c r="E52" s="31"/>
      <c r="F52" s="31"/>
      <c r="G52" s="31"/>
      <c r="H52" s="31"/>
      <c r="I52" s="31"/>
      <c r="J52" s="31"/>
    </row>
    <row r="53" spans="1:13" s="1" customFormat="1" x14ac:dyDescent="0.2">
      <c r="A53" s="15" t="s">
        <v>18</v>
      </c>
      <c r="B53" s="16"/>
      <c r="C53" s="16"/>
      <c r="D53" s="16"/>
      <c r="E53" s="16"/>
      <c r="F53" s="16"/>
      <c r="G53" s="16"/>
      <c r="H53" s="16"/>
      <c r="I53" s="16"/>
      <c r="J53" s="16"/>
    </row>
    <row r="54" spans="1:13" s="1" customFormat="1" x14ac:dyDescent="0.2">
      <c r="A54" s="2"/>
      <c r="B54" s="3" t="s">
        <v>45</v>
      </c>
      <c r="C54" s="3" t="s">
        <v>46</v>
      </c>
      <c r="D54" s="4"/>
      <c r="E54" s="3" t="s">
        <v>45</v>
      </c>
      <c r="F54" s="3" t="s">
        <v>46</v>
      </c>
      <c r="G54" s="3"/>
      <c r="H54" s="3" t="s">
        <v>45</v>
      </c>
      <c r="I54" s="3" t="s">
        <v>46</v>
      </c>
      <c r="J54" s="3"/>
      <c r="K54" s="3" t="s">
        <v>45</v>
      </c>
      <c r="L54" s="3" t="s">
        <v>46</v>
      </c>
      <c r="M54" s="3"/>
    </row>
    <row r="55" spans="1:13" s="1" customFormat="1" ht="38.25" x14ac:dyDescent="0.2">
      <c r="A55" s="10"/>
      <c r="B55" s="17" t="s">
        <v>28</v>
      </c>
      <c r="C55" s="17" t="s">
        <v>28</v>
      </c>
      <c r="D55" s="2" t="s">
        <v>2</v>
      </c>
      <c r="E55" s="17" t="s">
        <v>27</v>
      </c>
      <c r="F55" s="17" t="s">
        <v>27</v>
      </c>
      <c r="G55" s="2" t="s">
        <v>2</v>
      </c>
      <c r="H55" s="17" t="s">
        <v>26</v>
      </c>
      <c r="I55" s="17" t="s">
        <v>26</v>
      </c>
      <c r="J55" s="2" t="s">
        <v>2</v>
      </c>
      <c r="K55" s="18" t="s">
        <v>29</v>
      </c>
      <c r="L55" s="18" t="s">
        <v>29</v>
      </c>
      <c r="M55" s="5" t="s">
        <v>2</v>
      </c>
    </row>
    <row r="56" spans="1:13" s="26" customFormat="1" x14ac:dyDescent="0.2">
      <c r="A56" s="6" t="s">
        <v>6</v>
      </c>
      <c r="B56" s="27"/>
      <c r="C56" s="27"/>
      <c r="D56" s="27"/>
      <c r="E56" s="27"/>
      <c r="F56" s="27"/>
      <c r="G56" s="27"/>
      <c r="H56" s="27"/>
      <c r="I56" s="27"/>
      <c r="J56" s="27"/>
      <c r="K56" s="28"/>
      <c r="L56" s="28"/>
      <c r="M56" s="29"/>
    </row>
    <row r="57" spans="1:13" s="26" customFormat="1" x14ac:dyDescent="0.2">
      <c r="A57" s="5" t="s">
        <v>3</v>
      </c>
      <c r="B57" s="21">
        <v>6451</v>
      </c>
      <c r="C57" s="21">
        <v>6165</v>
      </c>
      <c r="D57" s="24">
        <f t="shared" ref="D57:D64" si="26">(B57 - C57)/C57</f>
        <v>4.6390916463909165E-2</v>
      </c>
      <c r="E57" s="21">
        <v>758</v>
      </c>
      <c r="F57" s="21">
        <v>709</v>
      </c>
      <c r="G57" s="24">
        <f t="shared" ref="G57:G64" si="27">(E57 - F57)/F57</f>
        <v>6.9111424541607902E-2</v>
      </c>
      <c r="H57" s="21">
        <v>6425</v>
      </c>
      <c r="I57" s="21">
        <v>6130</v>
      </c>
      <c r="J57" s="24">
        <f t="shared" ref="J57:J67" si="28">(H57 - I57)/I57</f>
        <v>4.8123980424143557E-2</v>
      </c>
      <c r="K57" s="21">
        <v>1159</v>
      </c>
      <c r="L57" s="21">
        <v>1122</v>
      </c>
      <c r="M57" s="24">
        <f t="shared" ref="M57:M60" si="29">IF(L57&gt;0,(K57 - L57)/L57,0)</f>
        <v>3.2976827094474151E-2</v>
      </c>
    </row>
    <row r="58" spans="1:13" s="26" customFormat="1" x14ac:dyDescent="0.2">
      <c r="A58" s="5" t="s">
        <v>21</v>
      </c>
      <c r="B58" s="21">
        <v>5358</v>
      </c>
      <c r="C58" s="21">
        <v>5201</v>
      </c>
      <c r="D58" s="24">
        <f t="shared" si="26"/>
        <v>3.0186502595654682E-2</v>
      </c>
      <c r="E58" s="21">
        <v>4908</v>
      </c>
      <c r="F58" s="21">
        <v>4728</v>
      </c>
      <c r="G58" s="24">
        <f t="shared" si="27"/>
        <v>3.8071065989847719E-2</v>
      </c>
      <c r="H58" s="21">
        <v>5291</v>
      </c>
      <c r="I58" s="21">
        <v>5137</v>
      </c>
      <c r="J58" s="24">
        <f t="shared" si="28"/>
        <v>2.9978586723768737E-2</v>
      </c>
      <c r="K58" s="4">
        <v>898</v>
      </c>
      <c r="L58" s="4">
        <v>524</v>
      </c>
      <c r="M58" s="24">
        <f t="shared" si="29"/>
        <v>0.7137404580152672</v>
      </c>
    </row>
    <row r="59" spans="1:13" s="26" customFormat="1" x14ac:dyDescent="0.2">
      <c r="A59" s="5" t="s">
        <v>22</v>
      </c>
      <c r="B59" s="21">
        <v>7810</v>
      </c>
      <c r="C59" s="21">
        <v>7917</v>
      </c>
      <c r="D59" s="24">
        <f t="shared" si="26"/>
        <v>-1.3515220411772135E-2</v>
      </c>
      <c r="E59" s="21">
        <v>6047</v>
      </c>
      <c r="F59" s="21">
        <v>6173</v>
      </c>
      <c r="G59" s="24">
        <f t="shared" si="27"/>
        <v>-2.0411469301798154E-2</v>
      </c>
      <c r="H59" s="21">
        <v>7458</v>
      </c>
      <c r="I59" s="21">
        <v>7538</v>
      </c>
      <c r="J59" s="24">
        <f t="shared" si="28"/>
        <v>-1.061289466702043E-2</v>
      </c>
      <c r="K59" s="4">
        <v>873</v>
      </c>
      <c r="L59" s="4">
        <v>821</v>
      </c>
      <c r="M59" s="24">
        <f t="shared" si="29"/>
        <v>6.3337393422655291E-2</v>
      </c>
    </row>
    <row r="60" spans="1:13" s="26" customFormat="1" x14ac:dyDescent="0.2">
      <c r="A60" s="5" t="s">
        <v>23</v>
      </c>
      <c r="B60" s="21">
        <v>8369</v>
      </c>
      <c r="C60" s="21">
        <v>8749</v>
      </c>
      <c r="D60" s="24">
        <f t="shared" si="26"/>
        <v>-4.3433535261172704E-2</v>
      </c>
      <c r="E60" s="21">
        <v>8353</v>
      </c>
      <c r="F60" s="21">
        <v>8723</v>
      </c>
      <c r="G60" s="24">
        <f t="shared" si="27"/>
        <v>-4.2416599793648972E-2</v>
      </c>
      <c r="H60" s="21">
        <v>7914</v>
      </c>
      <c r="I60" s="21">
        <v>8249</v>
      </c>
      <c r="J60" s="24">
        <f t="shared" si="28"/>
        <v>-4.0610983149472667E-2</v>
      </c>
      <c r="K60" s="4">
        <v>645</v>
      </c>
      <c r="L60" s="4">
        <v>496</v>
      </c>
      <c r="M60" s="24">
        <f t="shared" si="29"/>
        <v>0.30040322580645162</v>
      </c>
    </row>
    <row r="61" spans="1:13" s="26" customFormat="1" x14ac:dyDescent="0.2">
      <c r="A61" s="5" t="s">
        <v>24</v>
      </c>
      <c r="B61" s="4">
        <v>301</v>
      </c>
      <c r="C61" s="4">
        <v>318</v>
      </c>
      <c r="D61" s="24">
        <f t="shared" si="26"/>
        <v>-5.3459119496855348E-2</v>
      </c>
      <c r="E61" s="4">
        <v>128</v>
      </c>
      <c r="F61" s="4">
        <v>136</v>
      </c>
      <c r="G61" s="24">
        <f t="shared" si="27"/>
        <v>-5.8823529411764705E-2</v>
      </c>
      <c r="H61" s="4">
        <v>179</v>
      </c>
      <c r="I61" s="4">
        <v>201</v>
      </c>
      <c r="J61" s="24">
        <f t="shared" si="28"/>
        <v>-0.10945273631840796</v>
      </c>
      <c r="K61" s="4">
        <v>5</v>
      </c>
      <c r="L61" s="4">
        <v>10</v>
      </c>
      <c r="M61" s="24">
        <f>IF(L61&gt;0,(K61 - L61)/L61,0)</f>
        <v>-0.5</v>
      </c>
    </row>
    <row r="62" spans="1:13" s="26" customFormat="1" x14ac:dyDescent="0.2">
      <c r="A62" s="5" t="s">
        <v>35</v>
      </c>
      <c r="B62" s="21">
        <v>1487</v>
      </c>
      <c r="C62" s="21">
        <v>1471</v>
      </c>
      <c r="D62" s="24">
        <f t="shared" si="26"/>
        <v>1.0876954452753228E-2</v>
      </c>
      <c r="E62" s="4">
        <v>573</v>
      </c>
      <c r="F62" s="4">
        <v>577</v>
      </c>
      <c r="G62" s="24">
        <f t="shared" si="27"/>
        <v>-6.9324090121317154E-3</v>
      </c>
      <c r="H62" s="4">
        <v>7</v>
      </c>
      <c r="I62" s="4">
        <v>8</v>
      </c>
      <c r="J62" s="24">
        <f t="shared" si="28"/>
        <v>-0.125</v>
      </c>
      <c r="K62" s="4">
        <v>8</v>
      </c>
      <c r="L62" s="4">
        <v>15</v>
      </c>
      <c r="M62" s="24">
        <f>IF(L62&gt;0,(K62 - L62)/L62,0)</f>
        <v>-0.46666666666666667</v>
      </c>
    </row>
    <row r="63" spans="1:13" s="26" customFormat="1" x14ac:dyDescent="0.2">
      <c r="A63" s="5" t="s">
        <v>36</v>
      </c>
      <c r="B63" s="4">
        <v>328</v>
      </c>
      <c r="C63" s="4">
        <v>330</v>
      </c>
      <c r="D63" s="24">
        <f t="shared" si="26"/>
        <v>-6.0606060606060606E-3</v>
      </c>
      <c r="E63" s="4">
        <v>90</v>
      </c>
      <c r="F63" s="4">
        <v>94</v>
      </c>
      <c r="G63" s="24">
        <f t="shared" si="27"/>
        <v>-4.2553191489361701E-2</v>
      </c>
      <c r="H63" s="4">
        <v>4</v>
      </c>
      <c r="I63" s="4">
        <v>7</v>
      </c>
      <c r="J63" s="24">
        <f t="shared" si="28"/>
        <v>-0.42857142857142855</v>
      </c>
      <c r="K63" s="4">
        <v>19</v>
      </c>
      <c r="L63" s="4">
        <v>18</v>
      </c>
      <c r="M63" s="24">
        <f t="shared" ref="M63:M64" si="30">IF(L63&gt;0,(K63 - L63)/L63,0)</f>
        <v>5.5555555555555552E-2</v>
      </c>
    </row>
    <row r="64" spans="1:13" s="26" customFormat="1" x14ac:dyDescent="0.2">
      <c r="A64" s="5" t="s">
        <v>25</v>
      </c>
      <c r="B64" s="21">
        <v>11382</v>
      </c>
      <c r="C64" s="21">
        <v>11177</v>
      </c>
      <c r="D64" s="24">
        <f t="shared" si="26"/>
        <v>1.8341236467746266E-2</v>
      </c>
      <c r="E64" s="21">
        <v>7467</v>
      </c>
      <c r="F64" s="21">
        <v>7414</v>
      </c>
      <c r="G64" s="24">
        <f t="shared" si="27"/>
        <v>7.1486377124359317E-3</v>
      </c>
      <c r="H64" s="21">
        <v>7216</v>
      </c>
      <c r="I64" s="21">
        <v>7342</v>
      </c>
      <c r="J64" s="24">
        <f t="shared" si="28"/>
        <v>-1.7161536366112777E-2</v>
      </c>
      <c r="K64" s="21">
        <v>1922</v>
      </c>
      <c r="L64" s="21">
        <v>1676</v>
      </c>
      <c r="M64" s="24">
        <f t="shared" si="30"/>
        <v>0.1467780429594272</v>
      </c>
    </row>
    <row r="65" spans="1:13" s="26" customFormat="1" x14ac:dyDescent="0.2">
      <c r="A65" s="5" t="s">
        <v>38</v>
      </c>
      <c r="B65" s="21">
        <v>1999</v>
      </c>
      <c r="C65" s="21">
        <v>1979</v>
      </c>
      <c r="D65" s="24">
        <f t="shared" ref="D65" si="31">(B65 - C65)/C65</f>
        <v>1.010611419909045E-2</v>
      </c>
      <c r="E65" s="21">
        <v>1441</v>
      </c>
      <c r="F65" s="21">
        <v>1423</v>
      </c>
      <c r="G65" s="24">
        <f t="shared" ref="G65" si="32">(E65 - F65)/F65</f>
        <v>1.2649332396345749E-2</v>
      </c>
      <c r="H65" s="21">
        <v>1857</v>
      </c>
      <c r="I65" s="21">
        <v>1843</v>
      </c>
      <c r="J65" s="24">
        <f t="shared" ref="J65" si="33">(H65 - I65)/I65</f>
        <v>7.5963103635377106E-3</v>
      </c>
      <c r="K65" s="4">
        <v>17</v>
      </c>
      <c r="L65" s="4">
        <v>17</v>
      </c>
      <c r="M65" s="24">
        <f t="shared" ref="M65" si="34">IF(L65&gt;0,(K65 - L65)/L65,0)</f>
        <v>0</v>
      </c>
    </row>
    <row r="66" spans="1:13" s="26" customFormat="1" x14ac:dyDescent="0.2">
      <c r="A66" s="11"/>
      <c r="B66" s="27"/>
      <c r="C66" s="27"/>
      <c r="D66" s="27"/>
      <c r="E66" s="27"/>
      <c r="F66" s="27"/>
      <c r="G66" s="27"/>
      <c r="H66" s="27"/>
      <c r="I66" s="27"/>
      <c r="J66" s="27"/>
      <c r="K66" s="28"/>
      <c r="L66" s="28"/>
      <c r="M66" s="29"/>
    </row>
    <row r="67" spans="1:13" s="26" customFormat="1" x14ac:dyDescent="0.2">
      <c r="A67" s="12" t="s">
        <v>5</v>
      </c>
      <c r="B67" s="22">
        <f>SUM(B57:B65)</f>
        <v>43485</v>
      </c>
      <c r="C67" s="22">
        <f>SUM(C57:C65)</f>
        <v>43307</v>
      </c>
      <c r="D67" s="24">
        <f t="shared" ref="D67" si="35">(B67 - C67)/C67</f>
        <v>4.1101900385618955E-3</v>
      </c>
      <c r="E67" s="22">
        <f>SUM(E57:E65)</f>
        <v>29765</v>
      </c>
      <c r="F67" s="22">
        <f>SUM(F57:F65)</f>
        <v>29977</v>
      </c>
      <c r="G67" s="24">
        <f t="shared" ref="G67" si="36">(E67 - F67)/F67</f>
        <v>-7.072088601260967E-3</v>
      </c>
      <c r="H67" s="22">
        <f>SUM(H57:H65)</f>
        <v>36351</v>
      </c>
      <c r="I67" s="22">
        <f>SUM(I57:I65)</f>
        <v>36455</v>
      </c>
      <c r="J67" s="24">
        <f t="shared" si="28"/>
        <v>-2.8528322589493897E-3</v>
      </c>
      <c r="K67" s="22">
        <f>SUM(K57:K65)</f>
        <v>5546</v>
      </c>
      <c r="L67" s="22">
        <f>SUM(L57:L65)</f>
        <v>4699</v>
      </c>
      <c r="M67" s="24">
        <f t="shared" ref="M67" si="37">(K67 - L67)/L67</f>
        <v>0.18025111725899126</v>
      </c>
    </row>
    <row r="68" spans="1:13" s="26" customFormat="1" x14ac:dyDescent="0.2"/>
    <row r="69" spans="1:13" s="1" customFormat="1" x14ac:dyDescent="0.2">
      <c r="A69" s="2"/>
      <c r="B69" s="3" t="s">
        <v>45</v>
      </c>
      <c r="C69" s="3" t="s">
        <v>46</v>
      </c>
      <c r="D69" s="3"/>
      <c r="F69" s="73"/>
      <c r="G69" s="74"/>
      <c r="H69" s="3" t="s">
        <v>45</v>
      </c>
      <c r="I69" s="3" t="s">
        <v>46</v>
      </c>
      <c r="J69" s="19" t="s">
        <v>2</v>
      </c>
    </row>
    <row r="70" spans="1:13" s="26" customFormat="1" ht="25.5" x14ac:dyDescent="0.2">
      <c r="A70" s="10"/>
      <c r="B70" s="17" t="s">
        <v>28</v>
      </c>
      <c r="C70" s="17" t="s">
        <v>28</v>
      </c>
      <c r="D70" s="2" t="s">
        <v>2</v>
      </c>
      <c r="F70" s="70" t="s">
        <v>16</v>
      </c>
      <c r="G70" s="71"/>
      <c r="H70" s="21">
        <v>43485</v>
      </c>
      <c r="I70" s="21">
        <v>43307</v>
      </c>
      <c r="J70" s="24">
        <f t="shared" ref="J70:J72" si="38">IF(I70&gt;0,(H70 - I70)/I70,0)</f>
        <v>4.1101900385618955E-3</v>
      </c>
    </row>
    <row r="71" spans="1:13" s="26" customFormat="1" x14ac:dyDescent="0.2">
      <c r="A71" s="6" t="s">
        <v>7</v>
      </c>
      <c r="B71" s="7"/>
      <c r="C71" s="7"/>
      <c r="D71" s="13"/>
      <c r="F71" s="70" t="s">
        <v>48</v>
      </c>
      <c r="G71" s="71"/>
      <c r="H71" s="21">
        <v>37709</v>
      </c>
      <c r="I71" s="21"/>
      <c r="J71" s="24">
        <f t="shared" si="38"/>
        <v>0</v>
      </c>
    </row>
    <row r="72" spans="1:13" s="26" customFormat="1" x14ac:dyDescent="0.2">
      <c r="A72" s="4" t="s">
        <v>30</v>
      </c>
      <c r="B72" s="20">
        <v>363</v>
      </c>
      <c r="C72" s="20">
        <v>470</v>
      </c>
      <c r="D72" s="24">
        <f t="shared" ref="D72:D80" si="39">IF(C72&gt;0,(B72 - C72)/C72,0)</f>
        <v>-0.2276595744680851</v>
      </c>
      <c r="F72" s="70" t="s">
        <v>37</v>
      </c>
      <c r="G72" s="71"/>
      <c r="H72" s="21">
        <v>6371</v>
      </c>
      <c r="I72" s="21"/>
      <c r="J72" s="24">
        <f t="shared" si="38"/>
        <v>0</v>
      </c>
    </row>
    <row r="73" spans="1:13" s="26" customFormat="1" x14ac:dyDescent="0.2">
      <c r="A73" s="4" t="s">
        <v>8</v>
      </c>
      <c r="B73" s="21">
        <v>8810</v>
      </c>
      <c r="C73" s="21">
        <v>9188</v>
      </c>
      <c r="D73" s="24">
        <f t="shared" si="39"/>
        <v>-4.1140618197649109E-2</v>
      </c>
      <c r="F73" s="70" t="s">
        <v>39</v>
      </c>
      <c r="G73" s="71"/>
      <c r="H73" s="21">
        <v>44080</v>
      </c>
      <c r="I73" s="21"/>
      <c r="J73" s="24">
        <f t="shared" ref="J73" si="40">IF(I73&gt;0,(H73 - I73)/I73,0)</f>
        <v>0</v>
      </c>
    </row>
    <row r="74" spans="1:13" s="26" customFormat="1" x14ac:dyDescent="0.2">
      <c r="A74" s="4" t="s">
        <v>47</v>
      </c>
      <c r="B74" s="21">
        <v>1108</v>
      </c>
      <c r="C74" s="21">
        <v>1228</v>
      </c>
      <c r="D74" s="24">
        <f t="shared" si="39"/>
        <v>-9.7719869706840393E-2</v>
      </c>
    </row>
    <row r="75" spans="1:13" s="26" customFormat="1" x14ac:dyDescent="0.2">
      <c r="A75" s="5" t="s">
        <v>31</v>
      </c>
      <c r="B75" s="23">
        <v>199</v>
      </c>
      <c r="C75" s="23">
        <v>226</v>
      </c>
      <c r="D75" s="24">
        <f t="shared" si="39"/>
        <v>-0.11946902654867257</v>
      </c>
    </row>
    <row r="76" spans="1:13" s="26" customFormat="1" x14ac:dyDescent="0.2">
      <c r="A76" s="5" t="s">
        <v>32</v>
      </c>
      <c r="B76" s="21">
        <v>21262</v>
      </c>
      <c r="C76" s="21">
        <v>21958</v>
      </c>
      <c r="D76" s="24">
        <f t="shared" si="39"/>
        <v>-3.1696875853902906E-2</v>
      </c>
    </row>
    <row r="77" spans="1:13" s="26" customFormat="1" x14ac:dyDescent="0.2">
      <c r="A77" s="5" t="s">
        <v>33</v>
      </c>
      <c r="B77" s="21">
        <v>1348</v>
      </c>
      <c r="C77" s="21">
        <v>577</v>
      </c>
      <c r="D77" s="24">
        <f t="shared" si="39"/>
        <v>1.3362218370883883</v>
      </c>
    </row>
    <row r="78" spans="1:13" s="26" customFormat="1" x14ac:dyDescent="0.2">
      <c r="A78" s="5" t="s">
        <v>9</v>
      </c>
      <c r="B78" s="21">
        <v>2669</v>
      </c>
      <c r="C78" s="21">
        <v>2528</v>
      </c>
      <c r="D78" s="24">
        <f t="shared" si="39"/>
        <v>5.5775316455696201E-2</v>
      </c>
    </row>
    <row r="79" spans="1:13" s="26" customFormat="1" x14ac:dyDescent="0.2">
      <c r="A79" s="5" t="s">
        <v>10</v>
      </c>
      <c r="B79" s="21">
        <v>5546</v>
      </c>
      <c r="C79" s="21">
        <v>4699</v>
      </c>
      <c r="D79" s="24">
        <f t="shared" si="39"/>
        <v>0.18025111725899126</v>
      </c>
    </row>
    <row r="80" spans="1:13" s="26" customFormat="1" x14ac:dyDescent="0.2">
      <c r="A80" s="5" t="s">
        <v>41</v>
      </c>
      <c r="B80" s="21">
        <v>2180</v>
      </c>
      <c r="C80" s="21">
        <v>2433</v>
      </c>
      <c r="D80" s="24">
        <f t="shared" si="39"/>
        <v>-0.10398684751335799</v>
      </c>
    </row>
    <row r="81" spans="1:4" s="26" customFormat="1" x14ac:dyDescent="0.2">
      <c r="A81" s="14" t="s">
        <v>13</v>
      </c>
      <c r="B81" s="25"/>
      <c r="C81" s="25"/>
      <c r="D81" s="13"/>
    </row>
    <row r="82" spans="1:4" s="26" customFormat="1" x14ac:dyDescent="0.2">
      <c r="A82" s="5" t="s">
        <v>11</v>
      </c>
      <c r="B82" s="21">
        <v>20861</v>
      </c>
      <c r="C82" s="21">
        <v>20640</v>
      </c>
      <c r="D82" s="24">
        <f t="shared" ref="D82:D87" si="41">(B82 - C82)/C82</f>
        <v>1.0707364341085272E-2</v>
      </c>
    </row>
    <row r="83" spans="1:4" s="26" customFormat="1" x14ac:dyDescent="0.2">
      <c r="A83" s="5" t="s">
        <v>12</v>
      </c>
      <c r="B83" s="21">
        <v>22624</v>
      </c>
      <c r="C83" s="21">
        <v>22667</v>
      </c>
      <c r="D83" s="24">
        <f t="shared" si="41"/>
        <v>-1.8970309260157938E-3</v>
      </c>
    </row>
    <row r="84" spans="1:4" s="26" customFormat="1" x14ac:dyDescent="0.2">
      <c r="A84" s="6" t="s">
        <v>34</v>
      </c>
      <c r="B84" s="25"/>
      <c r="C84" s="25"/>
      <c r="D84" s="13"/>
    </row>
    <row r="85" spans="1:4" s="26" customFormat="1" x14ac:dyDescent="0.2">
      <c r="A85" s="5" t="s">
        <v>14</v>
      </c>
      <c r="B85" s="21">
        <v>29117</v>
      </c>
      <c r="C85" s="21">
        <v>30086</v>
      </c>
      <c r="D85" s="24">
        <f t="shared" si="41"/>
        <v>-3.2207671342152494E-2</v>
      </c>
    </row>
    <row r="86" spans="1:4" s="26" customFormat="1" x14ac:dyDescent="0.2">
      <c r="A86" s="5" t="s">
        <v>15</v>
      </c>
      <c r="B86" s="21">
        <v>8822</v>
      </c>
      <c r="C86" s="21">
        <v>8522</v>
      </c>
      <c r="D86" s="24">
        <f t="shared" si="41"/>
        <v>3.5203003989673784E-2</v>
      </c>
    </row>
    <row r="87" spans="1:4" s="26" customFormat="1" x14ac:dyDescent="0.2">
      <c r="A87" s="5" t="s">
        <v>10</v>
      </c>
      <c r="B87" s="21">
        <v>5546</v>
      </c>
      <c r="C87" s="21">
        <v>4699</v>
      </c>
      <c r="D87" s="24">
        <f t="shared" si="41"/>
        <v>0.18025111725899126</v>
      </c>
    </row>
    <row r="88" spans="1:4" s="26" customFormat="1" x14ac:dyDescent="0.2"/>
  </sheetData>
  <mergeCells count="7">
    <mergeCell ref="F73:G73"/>
    <mergeCell ref="F71:G71"/>
    <mergeCell ref="A10:M10"/>
    <mergeCell ref="A31:M31"/>
    <mergeCell ref="F69:G69"/>
    <mergeCell ref="F70:G70"/>
    <mergeCell ref="F72:G72"/>
  </mergeCells>
  <pageMargins left="0.25" right="0.25" top="0.58937499999999998" bottom="0.75" header="0.3" footer="0.3"/>
  <pageSetup scale="81" fitToHeight="0" orientation="landscape" r:id="rId1"/>
  <headerFooter>
    <oddHeader>&amp;C&amp;"Arial,Bold"&amp;14Autumn 2012 UW Seattle ICORA Report</oddHeader>
  </headerFooter>
  <rowBreaks count="1" manualBreakCount="1">
    <brk id="5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Layout" zoomScaleNormal="100" workbookViewId="0">
      <selection activeCell="J74" sqref="J74"/>
    </sheetView>
  </sheetViews>
  <sheetFormatPr defaultRowHeight="12.75" x14ac:dyDescent="0.2"/>
  <cols>
    <col min="1" max="1" width="28" customWidth="1"/>
    <col min="2" max="3" width="11.5703125" bestFit="1" customWidth="1"/>
    <col min="4" max="4" width="9.5703125" bestFit="1" customWidth="1"/>
    <col min="5" max="5" width="11.5703125" bestFit="1" customWidth="1"/>
    <col min="6" max="6" width="17.85546875" bestFit="1" customWidth="1"/>
    <col min="7" max="7" width="9.5703125" bestFit="1" customWidth="1"/>
    <col min="8" max="9" width="11.5703125" bestFit="1" customWidth="1"/>
    <col min="10" max="10" width="10" bestFit="1" customWidth="1"/>
    <col min="11" max="12" width="11.5703125" bestFit="1" customWidth="1"/>
    <col min="13" max="13" width="9.5703125" bestFit="1" customWidth="1"/>
  </cols>
  <sheetData>
    <row r="1" spans="1:13" x14ac:dyDescent="0.2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2">
      <c r="A2" s="33"/>
      <c r="B2" s="34" t="s">
        <v>42</v>
      </c>
      <c r="C2" s="34" t="s">
        <v>43</v>
      </c>
      <c r="D2" s="34"/>
      <c r="E2" s="34" t="s">
        <v>42</v>
      </c>
      <c r="F2" s="34" t="s">
        <v>43</v>
      </c>
      <c r="G2" s="34"/>
      <c r="H2" s="34" t="s">
        <v>42</v>
      </c>
      <c r="I2" s="34" t="s">
        <v>43</v>
      </c>
      <c r="J2" s="35"/>
      <c r="K2" s="34" t="s">
        <v>42</v>
      </c>
      <c r="L2" s="34" t="s">
        <v>43</v>
      </c>
      <c r="M2" s="34"/>
    </row>
    <row r="3" spans="1:13" x14ac:dyDescent="0.2">
      <c r="A3" s="36"/>
      <c r="B3" s="37" t="s">
        <v>20</v>
      </c>
      <c r="C3" s="37" t="s">
        <v>20</v>
      </c>
      <c r="D3" s="33" t="s">
        <v>2</v>
      </c>
      <c r="E3" s="37" t="s">
        <v>0</v>
      </c>
      <c r="F3" s="37" t="s">
        <v>0</v>
      </c>
      <c r="G3" s="33" t="s">
        <v>2</v>
      </c>
      <c r="H3" s="37" t="s">
        <v>1</v>
      </c>
      <c r="I3" s="37" t="s">
        <v>1</v>
      </c>
      <c r="J3" s="33" t="s">
        <v>2</v>
      </c>
      <c r="K3" s="35" t="s">
        <v>19</v>
      </c>
      <c r="L3" s="35" t="s">
        <v>19</v>
      </c>
      <c r="M3" s="38" t="s">
        <v>2</v>
      </c>
    </row>
    <row r="4" spans="1:13" x14ac:dyDescent="0.2">
      <c r="A4" s="39" t="s">
        <v>6</v>
      </c>
      <c r="B4" s="40"/>
      <c r="C4" s="40"/>
      <c r="D4" s="40"/>
      <c r="E4" s="40"/>
      <c r="F4" s="40"/>
      <c r="G4" s="40"/>
      <c r="H4" s="40"/>
      <c r="I4" s="40"/>
      <c r="J4" s="40"/>
      <c r="K4" s="41"/>
      <c r="L4" s="41"/>
      <c r="M4" s="42"/>
    </row>
    <row r="5" spans="1:13" x14ac:dyDescent="0.2">
      <c r="A5" s="35" t="s">
        <v>3</v>
      </c>
      <c r="B5" s="68">
        <v>1166</v>
      </c>
      <c r="C5" s="43">
        <v>854</v>
      </c>
      <c r="D5" s="44">
        <f>(B5-C5)/C5</f>
        <v>0.36533957845433257</v>
      </c>
      <c r="E5" s="43">
        <v>960</v>
      </c>
      <c r="F5" s="43">
        <v>658</v>
      </c>
      <c r="G5" s="44">
        <f>(E5-F5)/F5</f>
        <v>0.45896656534954405</v>
      </c>
      <c r="H5" s="43">
        <v>363</v>
      </c>
      <c r="I5" s="43">
        <v>258</v>
      </c>
      <c r="J5" s="44">
        <f>(H5-I5)/I5</f>
        <v>0.40697674418604651</v>
      </c>
      <c r="K5" s="35">
        <v>338</v>
      </c>
      <c r="L5" s="43">
        <v>245</v>
      </c>
      <c r="M5" s="44">
        <f>(K5-L5)/L5</f>
        <v>0.37959183673469388</v>
      </c>
    </row>
    <row r="6" spans="1:13" x14ac:dyDescent="0.2">
      <c r="A6" s="35" t="s">
        <v>4</v>
      </c>
      <c r="B6" s="68">
        <v>1471</v>
      </c>
      <c r="C6" s="68">
        <v>1507</v>
      </c>
      <c r="D6" s="44">
        <f>(B6-C6)/C6</f>
        <v>-2.3888520238885203E-2</v>
      </c>
      <c r="E6" s="68">
        <v>1205</v>
      </c>
      <c r="F6" s="68">
        <v>1163</v>
      </c>
      <c r="G6" s="44">
        <f>(E6-F6)/F6</f>
        <v>3.6113499570077388E-2</v>
      </c>
      <c r="H6" s="43">
        <v>883</v>
      </c>
      <c r="I6" s="43">
        <v>890</v>
      </c>
      <c r="J6" s="44">
        <f>(H6-I6)/I6</f>
        <v>-7.8651685393258432E-3</v>
      </c>
      <c r="K6" s="35">
        <v>806</v>
      </c>
      <c r="L6" s="43">
        <v>812</v>
      </c>
      <c r="M6" s="44">
        <f>(K6-L6)/L6</f>
        <v>-7.3891625615763543E-3</v>
      </c>
    </row>
    <row r="7" spans="1:13" x14ac:dyDescent="0.2">
      <c r="A7" s="45"/>
      <c r="B7" s="46"/>
      <c r="C7" s="46"/>
      <c r="D7" s="46"/>
      <c r="E7" s="46"/>
      <c r="F7" s="46"/>
      <c r="G7" s="46"/>
      <c r="H7" s="46"/>
      <c r="I7" s="46"/>
      <c r="J7" s="46"/>
      <c r="K7" s="41"/>
      <c r="L7" s="41"/>
      <c r="M7" s="42"/>
    </row>
    <row r="8" spans="1:13" x14ac:dyDescent="0.2">
      <c r="A8" s="47" t="s">
        <v>5</v>
      </c>
      <c r="B8" s="48">
        <f>SUM(B5:B6)</f>
        <v>2637</v>
      </c>
      <c r="C8" s="48">
        <f>SUM(C5:C6)</f>
        <v>2361</v>
      </c>
      <c r="D8" s="44">
        <f>(B8-C8)/C8</f>
        <v>0.11689961880559085</v>
      </c>
      <c r="E8" s="48">
        <f t="shared" ref="E8:F8" si="0">SUM(E5:E6)</f>
        <v>2165</v>
      </c>
      <c r="F8" s="48">
        <f t="shared" si="0"/>
        <v>1821</v>
      </c>
      <c r="G8" s="44">
        <f>(E8-F8)/F8</f>
        <v>0.18890719384953322</v>
      </c>
      <c r="H8" s="48">
        <f t="shared" ref="H8:I8" si="1">SUM(H5:H6)</f>
        <v>1246</v>
      </c>
      <c r="I8" s="48">
        <f t="shared" si="1"/>
        <v>1148</v>
      </c>
      <c r="J8" s="44">
        <f>(H8-I8)/I8</f>
        <v>8.5365853658536592E-2</v>
      </c>
      <c r="K8" s="48">
        <f t="shared" ref="K8:L8" si="2">SUM(K5:K6)</f>
        <v>1144</v>
      </c>
      <c r="L8" s="48">
        <f t="shared" si="2"/>
        <v>1057</v>
      </c>
      <c r="M8" s="44">
        <f>(K8-L8)/L8</f>
        <v>8.2308420056764434E-2</v>
      </c>
    </row>
    <row r="9" spans="1:13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72" t="s">
        <v>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x14ac:dyDescent="0.2">
      <c r="A11" s="33"/>
      <c r="B11" s="34" t="s">
        <v>42</v>
      </c>
      <c r="C11" s="34" t="s">
        <v>43</v>
      </c>
      <c r="D11" s="34"/>
      <c r="E11" s="34" t="s">
        <v>42</v>
      </c>
      <c r="F11" s="34" t="s">
        <v>43</v>
      </c>
      <c r="G11" s="34"/>
      <c r="H11" s="34" t="s">
        <v>42</v>
      </c>
      <c r="I11" s="34" t="s">
        <v>43</v>
      </c>
      <c r="J11" s="35"/>
      <c r="K11" s="34" t="s">
        <v>42</v>
      </c>
      <c r="L11" s="34" t="s">
        <v>43</v>
      </c>
      <c r="M11" s="34"/>
    </row>
    <row r="12" spans="1:13" x14ac:dyDescent="0.2">
      <c r="A12" s="52"/>
      <c r="B12" s="37" t="s">
        <v>20</v>
      </c>
      <c r="C12" s="37" t="s">
        <v>20</v>
      </c>
      <c r="D12" s="33" t="s">
        <v>2</v>
      </c>
      <c r="E12" s="37" t="s">
        <v>0</v>
      </c>
      <c r="F12" s="37" t="s">
        <v>0</v>
      </c>
      <c r="G12" s="33" t="s">
        <v>2</v>
      </c>
      <c r="H12" s="37" t="s">
        <v>1</v>
      </c>
      <c r="I12" s="37" t="s">
        <v>1</v>
      </c>
      <c r="J12" s="33" t="s">
        <v>2</v>
      </c>
      <c r="K12" s="35" t="s">
        <v>19</v>
      </c>
      <c r="L12" s="35" t="s">
        <v>19</v>
      </c>
      <c r="M12" s="38" t="s">
        <v>2</v>
      </c>
    </row>
    <row r="13" spans="1:13" x14ac:dyDescent="0.2">
      <c r="A13" s="39" t="s">
        <v>7</v>
      </c>
      <c r="B13" s="40"/>
      <c r="C13" s="40"/>
      <c r="D13" s="40"/>
      <c r="E13" s="40"/>
      <c r="F13" s="40"/>
      <c r="G13" s="40"/>
      <c r="H13" s="40"/>
      <c r="I13" s="40"/>
      <c r="J13" s="53"/>
      <c r="K13" s="41"/>
      <c r="L13" s="41"/>
      <c r="M13" s="42"/>
    </row>
    <row r="14" spans="1:13" x14ac:dyDescent="0.2">
      <c r="A14" s="4" t="s">
        <v>30</v>
      </c>
      <c r="B14" s="43">
        <v>9</v>
      </c>
      <c r="C14" s="43">
        <v>7</v>
      </c>
      <c r="D14" s="44">
        <f t="shared" ref="D14:D22" si="3">(B14-C14)/C14</f>
        <v>0.2857142857142857</v>
      </c>
      <c r="E14" s="43">
        <v>6</v>
      </c>
      <c r="F14" s="43">
        <v>6</v>
      </c>
      <c r="G14" s="44">
        <f t="shared" ref="G14:G22" si="4">(E14-F14)/F14</f>
        <v>0</v>
      </c>
      <c r="H14" s="43">
        <v>4</v>
      </c>
      <c r="I14" s="43">
        <v>5</v>
      </c>
      <c r="J14" s="44">
        <f t="shared" ref="J14:J22" si="5">(H14-I14)/I14</f>
        <v>-0.2</v>
      </c>
      <c r="K14" s="35">
        <v>4</v>
      </c>
      <c r="L14" s="43">
        <v>5</v>
      </c>
      <c r="M14" s="44">
        <f>(K14-L14)/L14</f>
        <v>-0.2</v>
      </c>
    </row>
    <row r="15" spans="1:13" x14ac:dyDescent="0.2">
      <c r="A15" s="4" t="s">
        <v>8</v>
      </c>
      <c r="B15" s="43">
        <v>283</v>
      </c>
      <c r="C15" s="43">
        <v>226</v>
      </c>
      <c r="D15" s="44">
        <f t="shared" si="3"/>
        <v>0.25221238938053098</v>
      </c>
      <c r="E15" s="43">
        <v>260</v>
      </c>
      <c r="F15" s="43">
        <v>180</v>
      </c>
      <c r="G15" s="44">
        <f t="shared" si="4"/>
        <v>0.44444444444444442</v>
      </c>
      <c r="H15" s="43">
        <v>91</v>
      </c>
      <c r="I15" s="43">
        <v>61</v>
      </c>
      <c r="J15" s="44">
        <f t="shared" si="5"/>
        <v>0.49180327868852458</v>
      </c>
      <c r="K15" s="35">
        <v>88</v>
      </c>
      <c r="L15" s="43">
        <v>59</v>
      </c>
      <c r="M15" s="44">
        <f t="shared" ref="M15:M22" si="6">(K15-L15)/L15</f>
        <v>0.49152542372881358</v>
      </c>
    </row>
    <row r="16" spans="1:13" x14ac:dyDescent="0.2">
      <c r="A16" s="4" t="s">
        <v>47</v>
      </c>
      <c r="B16" s="43">
        <v>58</v>
      </c>
      <c r="C16" s="43">
        <v>63</v>
      </c>
      <c r="D16" s="44">
        <f t="shared" si="3"/>
        <v>-7.9365079365079361E-2</v>
      </c>
      <c r="E16" s="43">
        <v>44</v>
      </c>
      <c r="F16" s="43">
        <v>33</v>
      </c>
      <c r="G16" s="44">
        <f t="shared" si="4"/>
        <v>0.33333333333333331</v>
      </c>
      <c r="H16" s="43">
        <v>17</v>
      </c>
      <c r="I16" s="43">
        <v>14</v>
      </c>
      <c r="J16" s="44">
        <f t="shared" si="5"/>
        <v>0.21428571428571427</v>
      </c>
      <c r="K16" s="35">
        <v>16</v>
      </c>
      <c r="L16" s="43">
        <v>13</v>
      </c>
      <c r="M16" s="44">
        <f t="shared" si="6"/>
        <v>0.23076923076923078</v>
      </c>
    </row>
    <row r="17" spans="1:13" x14ac:dyDescent="0.2">
      <c r="A17" s="5" t="s">
        <v>31</v>
      </c>
      <c r="B17" s="43">
        <v>19</v>
      </c>
      <c r="C17" s="43">
        <v>8</v>
      </c>
      <c r="D17" s="44">
        <f t="shared" si="3"/>
        <v>1.375</v>
      </c>
      <c r="E17" s="43">
        <v>12</v>
      </c>
      <c r="F17" s="43">
        <v>5</v>
      </c>
      <c r="G17" s="44">
        <f t="shared" si="4"/>
        <v>1.4</v>
      </c>
      <c r="H17" s="43">
        <v>8</v>
      </c>
      <c r="I17" s="43">
        <v>1</v>
      </c>
      <c r="J17" s="44">
        <f t="shared" si="5"/>
        <v>7</v>
      </c>
      <c r="K17" s="38">
        <v>8</v>
      </c>
      <c r="L17" s="43">
        <v>1</v>
      </c>
      <c r="M17" s="44">
        <f t="shared" si="6"/>
        <v>7</v>
      </c>
    </row>
    <row r="18" spans="1:13" x14ac:dyDescent="0.2">
      <c r="A18" s="5" t="s">
        <v>32</v>
      </c>
      <c r="B18" s="43">
        <v>129</v>
      </c>
      <c r="C18" s="43">
        <v>314</v>
      </c>
      <c r="D18" s="44">
        <f t="shared" si="3"/>
        <v>-0.58917197452229297</v>
      </c>
      <c r="E18" s="43">
        <v>118</v>
      </c>
      <c r="F18" s="43">
        <v>261</v>
      </c>
      <c r="G18" s="44">
        <f t="shared" si="4"/>
        <v>-0.54789272030651337</v>
      </c>
      <c r="H18" s="43">
        <v>62</v>
      </c>
      <c r="I18" s="43">
        <v>100</v>
      </c>
      <c r="J18" s="44">
        <v>0</v>
      </c>
      <c r="K18" s="35">
        <v>61</v>
      </c>
      <c r="L18" s="43">
        <v>94</v>
      </c>
      <c r="M18" s="44">
        <f t="shared" si="6"/>
        <v>-0.35106382978723405</v>
      </c>
    </row>
    <row r="19" spans="1:13" x14ac:dyDescent="0.2">
      <c r="A19" s="5" t="s">
        <v>33</v>
      </c>
      <c r="B19" s="43">
        <v>21</v>
      </c>
      <c r="C19" s="43">
        <v>75</v>
      </c>
      <c r="D19" s="44">
        <f t="shared" si="3"/>
        <v>-0.72</v>
      </c>
      <c r="E19" s="43">
        <v>21</v>
      </c>
      <c r="F19" s="43">
        <v>59</v>
      </c>
      <c r="G19" s="44">
        <f t="shared" si="4"/>
        <v>-0.64406779661016944</v>
      </c>
      <c r="H19" s="43">
        <v>9</v>
      </c>
      <c r="I19" s="43">
        <v>33</v>
      </c>
      <c r="J19" s="44">
        <f t="shared" si="5"/>
        <v>-0.72727272727272729</v>
      </c>
      <c r="K19" s="35">
        <v>9</v>
      </c>
      <c r="L19" s="43">
        <v>31</v>
      </c>
      <c r="M19" s="44">
        <f t="shared" si="6"/>
        <v>-0.70967741935483875</v>
      </c>
    </row>
    <row r="20" spans="1:13" x14ac:dyDescent="0.2">
      <c r="A20" s="5" t="s">
        <v>9</v>
      </c>
      <c r="B20" s="35">
        <v>147</v>
      </c>
      <c r="C20" s="35">
        <v>112</v>
      </c>
      <c r="D20" s="44">
        <f t="shared" si="3"/>
        <v>0.3125</v>
      </c>
      <c r="E20" s="35">
        <v>122</v>
      </c>
      <c r="F20" s="35">
        <v>81</v>
      </c>
      <c r="G20" s="44">
        <f t="shared" si="4"/>
        <v>0.50617283950617287</v>
      </c>
      <c r="H20" s="35">
        <v>41</v>
      </c>
      <c r="I20" s="35">
        <v>31</v>
      </c>
      <c r="J20" s="44">
        <v>0</v>
      </c>
      <c r="K20" s="35">
        <v>36</v>
      </c>
      <c r="L20" s="43">
        <v>29</v>
      </c>
      <c r="M20" s="44">
        <f t="shared" si="6"/>
        <v>0.2413793103448276</v>
      </c>
    </row>
    <row r="21" spans="1:13" x14ac:dyDescent="0.2">
      <c r="A21" s="5" t="s">
        <v>10</v>
      </c>
      <c r="B21" s="43">
        <v>72</v>
      </c>
      <c r="C21" s="43">
        <v>19</v>
      </c>
      <c r="D21" s="44">
        <f t="shared" si="3"/>
        <v>2.7894736842105261</v>
      </c>
      <c r="E21" s="43">
        <v>40</v>
      </c>
      <c r="F21" s="35">
        <v>11</v>
      </c>
      <c r="G21" s="44">
        <f t="shared" si="4"/>
        <v>2.6363636363636362</v>
      </c>
      <c r="H21" s="35">
        <v>9</v>
      </c>
      <c r="I21" s="35">
        <v>1</v>
      </c>
      <c r="J21" s="44">
        <f t="shared" si="5"/>
        <v>8</v>
      </c>
      <c r="K21" s="35">
        <v>9</v>
      </c>
      <c r="L21" s="43">
        <v>1</v>
      </c>
      <c r="M21" s="44">
        <f t="shared" si="6"/>
        <v>8</v>
      </c>
    </row>
    <row r="22" spans="1:13" x14ac:dyDescent="0.2">
      <c r="A22" s="5" t="s">
        <v>41</v>
      </c>
      <c r="B22" s="43">
        <v>428</v>
      </c>
      <c r="C22" s="43">
        <v>30</v>
      </c>
      <c r="D22" s="44">
        <f t="shared" si="3"/>
        <v>13.266666666666667</v>
      </c>
      <c r="E22" s="43">
        <v>337</v>
      </c>
      <c r="F22" s="35">
        <v>22</v>
      </c>
      <c r="G22" s="44">
        <f t="shared" si="4"/>
        <v>14.318181818181818</v>
      </c>
      <c r="H22" s="35">
        <v>122</v>
      </c>
      <c r="I22" s="35">
        <v>12</v>
      </c>
      <c r="J22" s="44">
        <f t="shared" si="5"/>
        <v>9.1666666666666661</v>
      </c>
      <c r="K22" s="35">
        <v>107</v>
      </c>
      <c r="L22" s="43">
        <v>12</v>
      </c>
      <c r="M22" s="44">
        <f t="shared" si="6"/>
        <v>7.916666666666667</v>
      </c>
    </row>
    <row r="23" spans="1:13" x14ac:dyDescent="0.2">
      <c r="A23" s="54" t="s">
        <v>13</v>
      </c>
      <c r="B23" s="55"/>
      <c r="C23" s="55"/>
      <c r="D23" s="55"/>
      <c r="E23" s="55"/>
      <c r="F23" s="55"/>
      <c r="G23" s="55"/>
      <c r="H23" s="55"/>
      <c r="I23" s="55"/>
      <c r="J23" s="41"/>
      <c r="K23" s="55"/>
      <c r="L23" s="55"/>
      <c r="M23" s="60"/>
    </row>
    <row r="24" spans="1:13" x14ac:dyDescent="0.2">
      <c r="A24" s="38" t="s">
        <v>12</v>
      </c>
      <c r="B24" s="35">
        <v>670</v>
      </c>
      <c r="C24" s="35">
        <v>528</v>
      </c>
      <c r="D24" s="44">
        <f t="shared" ref="D24:D25" si="7">(B24-C24)/C24</f>
        <v>0.26893939393939392</v>
      </c>
      <c r="E24" s="35">
        <v>555</v>
      </c>
      <c r="F24" s="35">
        <v>409</v>
      </c>
      <c r="G24" s="44">
        <f t="shared" ref="G24:G25" si="8">(E24-F24)/F24</f>
        <v>0.35696821515892418</v>
      </c>
      <c r="H24" s="35">
        <v>199</v>
      </c>
      <c r="I24" s="35">
        <v>156</v>
      </c>
      <c r="J24" s="44">
        <f t="shared" ref="J24:J25" si="9">(H24-I24)/I24</f>
        <v>0.27564102564102566</v>
      </c>
      <c r="K24" s="35">
        <v>184</v>
      </c>
      <c r="L24" s="43">
        <v>145</v>
      </c>
      <c r="M24" s="44">
        <f>(K24-L24)/L24</f>
        <v>0.26896551724137929</v>
      </c>
    </row>
    <row r="25" spans="1:13" x14ac:dyDescent="0.2">
      <c r="A25" s="38" t="s">
        <v>11</v>
      </c>
      <c r="B25" s="35">
        <v>496</v>
      </c>
      <c r="C25" s="35">
        <v>326</v>
      </c>
      <c r="D25" s="44">
        <f t="shared" si="7"/>
        <v>0.5214723926380368</v>
      </c>
      <c r="E25" s="35">
        <v>405</v>
      </c>
      <c r="F25" s="35">
        <v>249</v>
      </c>
      <c r="G25" s="44">
        <f t="shared" si="8"/>
        <v>0.62650602409638556</v>
      </c>
      <c r="H25" s="35">
        <v>164</v>
      </c>
      <c r="I25" s="35">
        <v>102</v>
      </c>
      <c r="J25" s="44">
        <f t="shared" si="9"/>
        <v>0.60784313725490191</v>
      </c>
      <c r="K25" s="35">
        <v>154</v>
      </c>
      <c r="L25" s="43">
        <v>100</v>
      </c>
      <c r="M25" s="44">
        <f>(K25-L25)/L25</f>
        <v>0.54</v>
      </c>
    </row>
    <row r="26" spans="1:13" x14ac:dyDescent="0.2">
      <c r="A26" s="57" t="s">
        <v>34</v>
      </c>
      <c r="B26" s="55"/>
      <c r="C26" s="55"/>
      <c r="D26" s="55"/>
      <c r="E26" s="55"/>
      <c r="F26" s="55"/>
      <c r="G26" s="55"/>
      <c r="H26" s="55"/>
      <c r="I26" s="40"/>
      <c r="J26" s="40"/>
      <c r="K26" s="41"/>
      <c r="L26" s="41"/>
      <c r="M26" s="53"/>
    </row>
    <row r="27" spans="1:13" x14ac:dyDescent="0.2">
      <c r="A27" s="38" t="s">
        <v>14</v>
      </c>
      <c r="B27" s="35">
        <v>929</v>
      </c>
      <c r="C27" s="35">
        <v>712</v>
      </c>
      <c r="D27" s="44">
        <f t="shared" ref="D27:D29" si="10">(B27-C27)/C27</f>
        <v>0.3047752808988764</v>
      </c>
      <c r="E27" s="35">
        <v>799</v>
      </c>
      <c r="F27" s="35">
        <v>567</v>
      </c>
      <c r="G27" s="44">
        <f t="shared" ref="G27:G29" si="11">(E27-F27)/F27</f>
        <v>0.40917107583774248</v>
      </c>
      <c r="H27" s="35">
        <v>341</v>
      </c>
      <c r="I27" s="35">
        <v>248</v>
      </c>
      <c r="J27" s="44">
        <f t="shared" ref="J27:J28" si="12">(H27-I27)/I27</f>
        <v>0.375</v>
      </c>
      <c r="K27" s="35">
        <v>323</v>
      </c>
      <c r="L27" s="43">
        <v>237</v>
      </c>
      <c r="M27" s="44">
        <f>(K27-L27)/L27</f>
        <v>0.3628691983122363</v>
      </c>
    </row>
    <row r="28" spans="1:13" x14ac:dyDescent="0.2">
      <c r="A28" s="38" t="s">
        <v>15</v>
      </c>
      <c r="B28" s="35">
        <v>165</v>
      </c>
      <c r="C28" s="35">
        <v>123</v>
      </c>
      <c r="D28" s="44">
        <f t="shared" si="10"/>
        <v>0.34146341463414637</v>
      </c>
      <c r="E28" s="35">
        <v>121</v>
      </c>
      <c r="F28" s="35">
        <v>80</v>
      </c>
      <c r="G28" s="44">
        <f t="shared" si="11"/>
        <v>0.51249999999999996</v>
      </c>
      <c r="H28" s="35">
        <v>13</v>
      </c>
      <c r="I28" s="35">
        <v>9</v>
      </c>
      <c r="J28" s="44">
        <f t="shared" si="12"/>
        <v>0.44444444444444442</v>
      </c>
      <c r="K28" s="35">
        <v>6</v>
      </c>
      <c r="L28" s="43">
        <v>7</v>
      </c>
      <c r="M28" s="44">
        <f t="shared" ref="M28:M29" si="13">(K28-L28)/L28</f>
        <v>-0.14285714285714285</v>
      </c>
    </row>
    <row r="29" spans="1:13" x14ac:dyDescent="0.2">
      <c r="A29" s="38" t="s">
        <v>10</v>
      </c>
      <c r="B29" s="35">
        <v>72</v>
      </c>
      <c r="C29" s="35">
        <v>19</v>
      </c>
      <c r="D29" s="44">
        <f t="shared" si="10"/>
        <v>2.7894736842105261</v>
      </c>
      <c r="E29" s="35">
        <v>40</v>
      </c>
      <c r="F29" s="35">
        <v>11</v>
      </c>
      <c r="G29" s="44">
        <f t="shared" si="11"/>
        <v>2.6363636363636362</v>
      </c>
      <c r="H29" s="35">
        <v>9</v>
      </c>
      <c r="I29" s="35">
        <v>1</v>
      </c>
      <c r="J29" s="44">
        <v>0</v>
      </c>
      <c r="K29" s="35">
        <v>9</v>
      </c>
      <c r="L29" s="43">
        <v>1</v>
      </c>
      <c r="M29" s="44">
        <f t="shared" si="13"/>
        <v>8</v>
      </c>
    </row>
    <row r="30" spans="1:13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x14ac:dyDescent="0.2">
      <c r="A31" s="72" t="s">
        <v>44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x14ac:dyDescent="0.2">
      <c r="A32" s="33"/>
      <c r="B32" s="34" t="s">
        <v>42</v>
      </c>
      <c r="C32" s="34" t="s">
        <v>43</v>
      </c>
      <c r="D32" s="34"/>
      <c r="E32" s="34" t="s">
        <v>42</v>
      </c>
      <c r="F32" s="34" t="s">
        <v>43</v>
      </c>
      <c r="G32" s="34"/>
      <c r="H32" s="34" t="s">
        <v>42</v>
      </c>
      <c r="I32" s="34" t="s">
        <v>43</v>
      </c>
      <c r="J32" s="35"/>
      <c r="K32" s="34" t="s">
        <v>42</v>
      </c>
      <c r="L32" s="34" t="s">
        <v>43</v>
      </c>
      <c r="M32" s="34"/>
    </row>
    <row r="33" spans="1:13" x14ac:dyDescent="0.2">
      <c r="A33" s="52"/>
      <c r="B33" s="37" t="s">
        <v>20</v>
      </c>
      <c r="C33" s="37" t="s">
        <v>20</v>
      </c>
      <c r="D33" s="33" t="s">
        <v>2</v>
      </c>
      <c r="E33" s="37" t="s">
        <v>0</v>
      </c>
      <c r="F33" s="37" t="s">
        <v>0</v>
      </c>
      <c r="G33" s="33" t="s">
        <v>2</v>
      </c>
      <c r="H33" s="37" t="s">
        <v>1</v>
      </c>
      <c r="I33" s="37" t="s">
        <v>1</v>
      </c>
      <c r="J33" s="33" t="s">
        <v>2</v>
      </c>
      <c r="K33" s="35" t="s">
        <v>19</v>
      </c>
      <c r="L33" s="35" t="s">
        <v>19</v>
      </c>
      <c r="M33" s="38" t="s">
        <v>2</v>
      </c>
    </row>
    <row r="34" spans="1:13" x14ac:dyDescent="0.2">
      <c r="A34" s="39" t="s">
        <v>7</v>
      </c>
      <c r="B34" s="40"/>
      <c r="C34" s="40"/>
      <c r="D34" s="40"/>
      <c r="E34" s="40"/>
      <c r="F34" s="40"/>
      <c r="G34" s="40"/>
      <c r="H34" s="40"/>
      <c r="I34" s="40"/>
      <c r="J34" s="53"/>
      <c r="K34" s="41"/>
      <c r="L34" s="41"/>
      <c r="M34" s="42"/>
    </row>
    <row r="35" spans="1:13" x14ac:dyDescent="0.2">
      <c r="A35" s="4" t="s">
        <v>30</v>
      </c>
      <c r="B35" s="43">
        <v>19</v>
      </c>
      <c r="C35" s="43">
        <v>19</v>
      </c>
      <c r="D35" s="44">
        <f t="shared" ref="D35:D43" si="14">(B35-C35)/C35</f>
        <v>0</v>
      </c>
      <c r="E35" s="43">
        <v>16</v>
      </c>
      <c r="F35" s="43">
        <v>11</v>
      </c>
      <c r="G35" s="44">
        <f t="shared" ref="G35:G43" si="15">(E35-F35)/F35</f>
        <v>0.45454545454545453</v>
      </c>
      <c r="H35" s="43">
        <v>13</v>
      </c>
      <c r="I35" s="43">
        <v>9</v>
      </c>
      <c r="J35" s="44">
        <f t="shared" ref="J35:J43" si="16">(H35-I35)/I35</f>
        <v>0.44444444444444442</v>
      </c>
      <c r="K35" s="35">
        <v>13</v>
      </c>
      <c r="L35" s="43">
        <v>9</v>
      </c>
      <c r="M35" s="44">
        <f>(K35-L35)/L35</f>
        <v>0.44444444444444442</v>
      </c>
    </row>
    <row r="36" spans="1:13" x14ac:dyDescent="0.2">
      <c r="A36" s="4" t="s">
        <v>8</v>
      </c>
      <c r="B36" s="43">
        <v>171</v>
      </c>
      <c r="C36" s="43">
        <v>147</v>
      </c>
      <c r="D36" s="44">
        <f t="shared" si="14"/>
        <v>0.16326530612244897</v>
      </c>
      <c r="E36" s="43">
        <v>147</v>
      </c>
      <c r="F36" s="43">
        <v>115</v>
      </c>
      <c r="G36" s="44">
        <f t="shared" si="15"/>
        <v>0.27826086956521739</v>
      </c>
      <c r="H36" s="43">
        <v>99</v>
      </c>
      <c r="I36" s="43">
        <v>97</v>
      </c>
      <c r="J36" s="44">
        <f t="shared" si="16"/>
        <v>2.0618556701030927E-2</v>
      </c>
      <c r="K36" s="35">
        <v>88</v>
      </c>
      <c r="L36" s="43">
        <v>88</v>
      </c>
      <c r="M36" s="44">
        <f t="shared" ref="M36:M43" si="17">(K36-L36)/L36</f>
        <v>0</v>
      </c>
    </row>
    <row r="37" spans="1:13" x14ac:dyDescent="0.2">
      <c r="A37" s="4" t="s">
        <v>47</v>
      </c>
      <c r="B37" s="43">
        <v>122</v>
      </c>
      <c r="C37" s="43">
        <v>123</v>
      </c>
      <c r="D37" s="44">
        <f t="shared" si="14"/>
        <v>-8.130081300813009E-3</v>
      </c>
      <c r="E37" s="43">
        <v>79</v>
      </c>
      <c r="F37" s="43">
        <v>86</v>
      </c>
      <c r="G37" s="44">
        <f t="shared" si="15"/>
        <v>-8.1395348837209308E-2</v>
      </c>
      <c r="H37" s="43">
        <v>56</v>
      </c>
      <c r="I37" s="43">
        <v>67</v>
      </c>
      <c r="J37" s="44">
        <f t="shared" si="16"/>
        <v>-0.16417910447761194</v>
      </c>
      <c r="K37" s="35">
        <v>52</v>
      </c>
      <c r="L37" s="43">
        <v>56</v>
      </c>
      <c r="M37" s="44">
        <f t="shared" si="17"/>
        <v>-7.1428571428571425E-2</v>
      </c>
    </row>
    <row r="38" spans="1:13" x14ac:dyDescent="0.2">
      <c r="A38" s="5" t="s">
        <v>31</v>
      </c>
      <c r="B38" s="43">
        <v>19</v>
      </c>
      <c r="C38" s="43">
        <v>12</v>
      </c>
      <c r="D38" s="44">
        <f t="shared" si="14"/>
        <v>0.58333333333333337</v>
      </c>
      <c r="E38" s="43">
        <v>14</v>
      </c>
      <c r="F38" s="43">
        <v>9</v>
      </c>
      <c r="G38" s="44">
        <f t="shared" si="15"/>
        <v>0.55555555555555558</v>
      </c>
      <c r="H38" s="43">
        <v>10</v>
      </c>
      <c r="I38" s="43">
        <v>8</v>
      </c>
      <c r="J38" s="44">
        <f t="shared" si="16"/>
        <v>0.25</v>
      </c>
      <c r="K38" s="38">
        <v>10</v>
      </c>
      <c r="L38" s="43">
        <v>8</v>
      </c>
      <c r="M38" s="44">
        <f t="shared" si="17"/>
        <v>0.25</v>
      </c>
    </row>
    <row r="39" spans="1:13" x14ac:dyDescent="0.2">
      <c r="A39" s="5" t="s">
        <v>32</v>
      </c>
      <c r="B39" s="43">
        <v>781</v>
      </c>
      <c r="C39" s="43">
        <v>843</v>
      </c>
      <c r="D39" s="44">
        <f t="shared" si="14"/>
        <v>-7.354685646500593E-2</v>
      </c>
      <c r="E39" s="43">
        <v>655</v>
      </c>
      <c r="F39" s="43">
        <v>667</v>
      </c>
      <c r="G39" s="44">
        <f t="shared" si="15"/>
        <v>-1.7991004497751123E-2</v>
      </c>
      <c r="H39" s="43">
        <v>509</v>
      </c>
      <c r="I39" s="43">
        <v>521</v>
      </c>
      <c r="J39" s="44">
        <f t="shared" si="16"/>
        <v>-2.3032629558541268E-2</v>
      </c>
      <c r="K39" s="35">
        <v>459</v>
      </c>
      <c r="L39" s="43">
        <v>479</v>
      </c>
      <c r="M39" s="44">
        <f t="shared" si="17"/>
        <v>-4.1753653444676408E-2</v>
      </c>
    </row>
    <row r="40" spans="1:13" x14ac:dyDescent="0.2">
      <c r="A40" s="5" t="s">
        <v>33</v>
      </c>
      <c r="B40" s="43">
        <v>98</v>
      </c>
      <c r="C40" s="43">
        <v>95</v>
      </c>
      <c r="D40" s="44">
        <f t="shared" si="14"/>
        <v>3.1578947368421054E-2</v>
      </c>
      <c r="E40" s="43">
        <v>80</v>
      </c>
      <c r="F40" s="43">
        <v>72</v>
      </c>
      <c r="G40" s="44">
        <f t="shared" si="15"/>
        <v>0.1111111111111111</v>
      </c>
      <c r="H40" s="43">
        <v>65</v>
      </c>
      <c r="I40" s="43">
        <v>52</v>
      </c>
      <c r="J40" s="44">
        <f t="shared" si="16"/>
        <v>0.25</v>
      </c>
      <c r="K40" s="35">
        <v>63</v>
      </c>
      <c r="L40" s="43">
        <v>48</v>
      </c>
      <c r="M40" s="44">
        <f t="shared" si="17"/>
        <v>0.3125</v>
      </c>
    </row>
    <row r="41" spans="1:13" x14ac:dyDescent="0.2">
      <c r="A41" s="5" t="s">
        <v>9</v>
      </c>
      <c r="B41" s="35">
        <v>123</v>
      </c>
      <c r="C41" s="35">
        <v>128</v>
      </c>
      <c r="D41" s="44">
        <f t="shared" si="14"/>
        <v>-3.90625E-2</v>
      </c>
      <c r="E41" s="35">
        <v>98</v>
      </c>
      <c r="F41" s="35">
        <v>91</v>
      </c>
      <c r="G41" s="44">
        <f t="shared" si="15"/>
        <v>7.6923076923076927E-2</v>
      </c>
      <c r="H41" s="35">
        <v>75</v>
      </c>
      <c r="I41" s="35">
        <v>70</v>
      </c>
      <c r="J41" s="44">
        <f t="shared" si="16"/>
        <v>7.1428571428571425E-2</v>
      </c>
      <c r="K41" s="35">
        <v>70</v>
      </c>
      <c r="L41" s="43">
        <v>62</v>
      </c>
      <c r="M41" s="44">
        <f t="shared" si="17"/>
        <v>0.12903225806451613</v>
      </c>
    </row>
    <row r="42" spans="1:13" x14ac:dyDescent="0.2">
      <c r="A42" s="5" t="s">
        <v>10</v>
      </c>
      <c r="B42" s="43">
        <v>109</v>
      </c>
      <c r="C42" s="43">
        <v>87</v>
      </c>
      <c r="D42" s="44">
        <f t="shared" si="14"/>
        <v>0.25287356321839083</v>
      </c>
      <c r="E42" s="35">
        <v>95</v>
      </c>
      <c r="F42" s="35">
        <v>73</v>
      </c>
      <c r="G42" s="44">
        <f t="shared" si="15"/>
        <v>0.30136986301369861</v>
      </c>
      <c r="H42" s="35">
        <v>39</v>
      </c>
      <c r="I42" s="35">
        <v>33</v>
      </c>
      <c r="J42" s="44">
        <f t="shared" si="16"/>
        <v>0.18181818181818182</v>
      </c>
      <c r="K42" s="35">
        <v>37</v>
      </c>
      <c r="L42" s="43">
        <v>33</v>
      </c>
      <c r="M42" s="44">
        <f t="shared" si="17"/>
        <v>0.12121212121212122</v>
      </c>
    </row>
    <row r="43" spans="1:13" x14ac:dyDescent="0.2">
      <c r="A43" s="5" t="s">
        <v>41</v>
      </c>
      <c r="B43" s="43">
        <v>29</v>
      </c>
      <c r="C43" s="43">
        <v>53</v>
      </c>
      <c r="D43" s="44">
        <f t="shared" si="14"/>
        <v>-0.45283018867924529</v>
      </c>
      <c r="E43" s="35">
        <v>21</v>
      </c>
      <c r="F43" s="35">
        <v>39</v>
      </c>
      <c r="G43" s="44">
        <f t="shared" si="15"/>
        <v>-0.46153846153846156</v>
      </c>
      <c r="H43" s="35">
        <v>17</v>
      </c>
      <c r="I43" s="35">
        <v>33</v>
      </c>
      <c r="J43" s="44">
        <f t="shared" si="16"/>
        <v>-0.48484848484848486</v>
      </c>
      <c r="K43" s="35">
        <v>14</v>
      </c>
      <c r="L43" s="43">
        <v>29</v>
      </c>
      <c r="M43" s="44">
        <f t="shared" si="17"/>
        <v>-0.51724137931034486</v>
      </c>
    </row>
    <row r="44" spans="1:13" x14ac:dyDescent="0.2">
      <c r="A44" s="54" t="s">
        <v>13</v>
      </c>
      <c r="B44" s="55"/>
      <c r="C44" s="55"/>
      <c r="D44" s="55"/>
      <c r="E44" s="55"/>
      <c r="F44" s="55"/>
      <c r="G44" s="55"/>
      <c r="H44" s="55"/>
      <c r="I44" s="41"/>
      <c r="J44" s="41"/>
      <c r="K44" s="41"/>
      <c r="L44" s="41"/>
      <c r="M44" s="60"/>
    </row>
    <row r="45" spans="1:13" x14ac:dyDescent="0.2">
      <c r="A45" s="38" t="s">
        <v>12</v>
      </c>
      <c r="B45" s="35">
        <v>792</v>
      </c>
      <c r="C45" s="35">
        <v>862</v>
      </c>
      <c r="D45" s="44">
        <f t="shared" ref="D45:D46" si="18">(B45-C45)/C45</f>
        <v>-8.1206496519721574E-2</v>
      </c>
      <c r="E45" s="35">
        <v>654</v>
      </c>
      <c r="F45" s="35">
        <v>656</v>
      </c>
      <c r="G45" s="44">
        <f t="shared" ref="G45:G46" si="19">(E45-F45)/F45</f>
        <v>-3.0487804878048782E-3</v>
      </c>
      <c r="H45" s="35">
        <v>481</v>
      </c>
      <c r="I45" s="35">
        <v>501</v>
      </c>
      <c r="J45" s="44">
        <f t="shared" ref="J45:J46" si="20">(H45-I45)/I45</f>
        <v>-3.9920159680638723E-2</v>
      </c>
      <c r="K45" s="35">
        <v>439</v>
      </c>
      <c r="L45" s="43">
        <v>464</v>
      </c>
      <c r="M45" s="44">
        <f>(K45-L45)/L45</f>
        <v>-5.3879310344827583E-2</v>
      </c>
    </row>
    <row r="46" spans="1:13" x14ac:dyDescent="0.2">
      <c r="A46" s="38" t="s">
        <v>11</v>
      </c>
      <c r="B46" s="35">
        <v>679</v>
      </c>
      <c r="C46" s="35">
        <v>645</v>
      </c>
      <c r="D46" s="44">
        <f t="shared" si="18"/>
        <v>5.2713178294573643E-2</v>
      </c>
      <c r="E46" s="35">
        <v>551</v>
      </c>
      <c r="F46" s="35">
        <v>507</v>
      </c>
      <c r="G46" s="44">
        <f t="shared" si="19"/>
        <v>8.6785009861932938E-2</v>
      </c>
      <c r="H46" s="35">
        <v>402</v>
      </c>
      <c r="I46" s="35">
        <v>389</v>
      </c>
      <c r="J46" s="44">
        <f t="shared" si="20"/>
        <v>3.3419023136246784E-2</v>
      </c>
      <c r="K46" s="35">
        <v>367</v>
      </c>
      <c r="L46" s="43">
        <v>348</v>
      </c>
      <c r="M46" s="44">
        <f>(K46-L46)/L46</f>
        <v>5.459770114942529E-2</v>
      </c>
    </row>
    <row r="47" spans="1:13" x14ac:dyDescent="0.2">
      <c r="A47" s="57" t="s">
        <v>34</v>
      </c>
      <c r="B47" s="55"/>
      <c r="C47" s="55"/>
      <c r="D47" s="55"/>
      <c r="E47" s="55"/>
      <c r="F47" s="55"/>
      <c r="G47" s="55"/>
      <c r="H47" s="55"/>
      <c r="I47" s="40"/>
      <c r="J47" s="40"/>
      <c r="K47" s="41"/>
      <c r="L47" s="41"/>
      <c r="M47" s="53"/>
    </row>
    <row r="48" spans="1:13" x14ac:dyDescent="0.2">
      <c r="A48" s="38" t="s">
        <v>14</v>
      </c>
      <c r="B48" s="69">
        <v>1175</v>
      </c>
      <c r="C48" s="69">
        <v>1233</v>
      </c>
      <c r="D48" s="44">
        <f t="shared" ref="D48:D50" si="21">(B48-C48)/C48</f>
        <v>-4.7039740470397405E-2</v>
      </c>
      <c r="E48" s="35">
        <v>987</v>
      </c>
      <c r="F48" s="69">
        <v>1001</v>
      </c>
      <c r="G48" s="44">
        <f t="shared" ref="G48:G50" si="22">(E48-F48)/F48</f>
        <v>-1.3986013986013986E-2</v>
      </c>
      <c r="H48" s="35">
        <v>784</v>
      </c>
      <c r="I48" s="35">
        <v>807</v>
      </c>
      <c r="J48" s="44">
        <f t="shared" ref="J48:J50" si="23">(H48-I48)/I48</f>
        <v>-2.8500619578686492E-2</v>
      </c>
      <c r="K48" s="35">
        <v>728</v>
      </c>
      <c r="L48" s="43">
        <v>748</v>
      </c>
      <c r="M48" s="44">
        <f>(K48-L48)/L48</f>
        <v>-2.6737967914438502E-2</v>
      </c>
    </row>
    <row r="49" spans="1:13" x14ac:dyDescent="0.2">
      <c r="A49" s="38" t="s">
        <v>15</v>
      </c>
      <c r="B49" s="35">
        <v>187</v>
      </c>
      <c r="C49" s="35">
        <v>187</v>
      </c>
      <c r="D49" s="44">
        <f t="shared" si="21"/>
        <v>0</v>
      </c>
      <c r="E49" s="35">
        <v>123</v>
      </c>
      <c r="F49" s="35">
        <v>89</v>
      </c>
      <c r="G49" s="44">
        <f t="shared" si="22"/>
        <v>0.38202247191011235</v>
      </c>
      <c r="H49" s="35">
        <v>60</v>
      </c>
      <c r="I49" s="35">
        <v>50</v>
      </c>
      <c r="J49" s="44">
        <f t="shared" si="23"/>
        <v>0.2</v>
      </c>
      <c r="K49" s="35">
        <v>41</v>
      </c>
      <c r="L49" s="43">
        <v>31</v>
      </c>
      <c r="M49" s="44">
        <f t="shared" ref="M49:M50" si="24">(K49-L49)/L49</f>
        <v>0.32258064516129031</v>
      </c>
    </row>
    <row r="50" spans="1:13" x14ac:dyDescent="0.2">
      <c r="A50" s="38" t="s">
        <v>10</v>
      </c>
      <c r="B50" s="35">
        <v>109</v>
      </c>
      <c r="C50" s="35">
        <v>87</v>
      </c>
      <c r="D50" s="44">
        <f t="shared" si="21"/>
        <v>0.25287356321839083</v>
      </c>
      <c r="E50" s="35">
        <v>95</v>
      </c>
      <c r="F50" s="35">
        <v>73</v>
      </c>
      <c r="G50" s="44">
        <f t="shared" si="22"/>
        <v>0.30136986301369861</v>
      </c>
      <c r="H50" s="35">
        <v>39</v>
      </c>
      <c r="I50" s="35">
        <v>33</v>
      </c>
      <c r="J50" s="44">
        <f t="shared" si="23"/>
        <v>0.18181818181818182</v>
      </c>
      <c r="K50" s="35">
        <v>37</v>
      </c>
      <c r="L50" s="43">
        <v>33</v>
      </c>
      <c r="M50" s="44">
        <f t="shared" si="24"/>
        <v>0.12121212121212122</v>
      </c>
    </row>
    <row r="51" spans="1:13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26"/>
      <c r="L51" s="26"/>
      <c r="M51" s="26"/>
    </row>
    <row r="52" spans="1:13" x14ac:dyDescent="0.2">
      <c r="A52" s="15" t="s">
        <v>18</v>
      </c>
      <c r="B52" s="16"/>
      <c r="C52" s="16"/>
      <c r="D52" s="16"/>
      <c r="E52" s="16"/>
      <c r="F52" s="16"/>
      <c r="G52" s="16"/>
      <c r="H52" s="16"/>
      <c r="I52" s="16"/>
      <c r="J52" s="16"/>
      <c r="K52" s="1"/>
      <c r="L52" s="1"/>
      <c r="M52" s="1"/>
    </row>
    <row r="53" spans="1:13" x14ac:dyDescent="0.2">
      <c r="A53" s="2"/>
      <c r="B53" s="3" t="s">
        <v>45</v>
      </c>
      <c r="C53" s="3" t="s">
        <v>46</v>
      </c>
      <c r="D53" s="4"/>
      <c r="E53" s="3" t="s">
        <v>45</v>
      </c>
      <c r="F53" s="3" t="s">
        <v>46</v>
      </c>
      <c r="G53" s="3"/>
      <c r="H53" s="3" t="s">
        <v>45</v>
      </c>
      <c r="I53" s="3" t="s">
        <v>46</v>
      </c>
      <c r="J53" s="3"/>
      <c r="K53" s="3" t="s">
        <v>45</v>
      </c>
      <c r="L53" s="3" t="s">
        <v>46</v>
      </c>
      <c r="M53" s="3"/>
    </row>
    <row r="54" spans="1:13" ht="38.25" x14ac:dyDescent="0.2">
      <c r="A54" s="10"/>
      <c r="B54" s="17" t="s">
        <v>28</v>
      </c>
      <c r="C54" s="17" t="s">
        <v>28</v>
      </c>
      <c r="D54" s="2" t="s">
        <v>2</v>
      </c>
      <c r="E54" s="17" t="s">
        <v>27</v>
      </c>
      <c r="F54" s="17" t="s">
        <v>27</v>
      </c>
      <c r="G54" s="2" t="s">
        <v>2</v>
      </c>
      <c r="H54" s="17" t="s">
        <v>26</v>
      </c>
      <c r="I54" s="17" t="s">
        <v>26</v>
      </c>
      <c r="J54" s="2" t="s">
        <v>2</v>
      </c>
      <c r="K54" s="18" t="s">
        <v>29</v>
      </c>
      <c r="L54" s="18" t="s">
        <v>29</v>
      </c>
      <c r="M54" s="5" t="s">
        <v>2</v>
      </c>
    </row>
    <row r="55" spans="1:13" x14ac:dyDescent="0.2">
      <c r="A55" s="6" t="s">
        <v>6</v>
      </c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8"/>
      <c r="M55" s="29"/>
    </row>
    <row r="56" spans="1:13" x14ac:dyDescent="0.2">
      <c r="A56" s="5" t="s">
        <v>3</v>
      </c>
      <c r="B56" s="4">
        <v>389</v>
      </c>
      <c r="C56" s="4">
        <v>302</v>
      </c>
      <c r="D56" s="24">
        <f t="shared" ref="D56:D63" si="25">(B56 - C56)/C56</f>
        <v>0.28807947019867547</v>
      </c>
      <c r="E56" s="4">
        <v>64</v>
      </c>
      <c r="F56" s="4">
        <v>53</v>
      </c>
      <c r="G56" s="24">
        <f t="shared" ref="G56:G63" si="26">(E56 - F56)/F56</f>
        <v>0.20754716981132076</v>
      </c>
      <c r="H56" s="4">
        <v>389</v>
      </c>
      <c r="I56" s="4">
        <v>301</v>
      </c>
      <c r="J56" s="24">
        <f t="shared" ref="J56:J65" si="27">(H56 - I56)/I56</f>
        <v>0.29235880398671099</v>
      </c>
      <c r="K56" s="4">
        <v>9</v>
      </c>
      <c r="L56" s="4">
        <v>1</v>
      </c>
      <c r="M56" s="24">
        <f t="shared" ref="M56:M59" si="28">IF(L56&gt;0,(K56 - L56)/L56,0)</f>
        <v>8</v>
      </c>
    </row>
    <row r="57" spans="1:13" x14ac:dyDescent="0.2">
      <c r="A57" s="5" t="s">
        <v>21</v>
      </c>
      <c r="B57" s="4">
        <v>489</v>
      </c>
      <c r="C57" s="4">
        <v>498</v>
      </c>
      <c r="D57" s="24">
        <f t="shared" si="25"/>
        <v>-1.8072289156626505E-2</v>
      </c>
      <c r="E57" s="4">
        <v>235</v>
      </c>
      <c r="F57" s="4">
        <v>200</v>
      </c>
      <c r="G57" s="24">
        <f t="shared" si="26"/>
        <v>0.17499999999999999</v>
      </c>
      <c r="H57" s="4">
        <v>489</v>
      </c>
      <c r="I57" s="4">
        <v>498</v>
      </c>
      <c r="J57" s="24">
        <f t="shared" si="27"/>
        <v>-1.8072289156626505E-2</v>
      </c>
      <c r="K57" s="4">
        <v>19</v>
      </c>
      <c r="L57" s="4">
        <v>14</v>
      </c>
      <c r="M57" s="24">
        <f t="shared" si="28"/>
        <v>0.35714285714285715</v>
      </c>
    </row>
    <row r="58" spans="1:13" x14ac:dyDescent="0.2">
      <c r="A58" s="5" t="s">
        <v>22</v>
      </c>
      <c r="B58" s="21">
        <v>1326</v>
      </c>
      <c r="C58" s="21">
        <v>1227</v>
      </c>
      <c r="D58" s="24">
        <f t="shared" si="25"/>
        <v>8.0684596577017112E-2</v>
      </c>
      <c r="E58" s="21">
        <v>752</v>
      </c>
      <c r="F58" s="21">
        <v>703</v>
      </c>
      <c r="G58" s="24">
        <f t="shared" si="26"/>
        <v>6.9701280227596016E-2</v>
      </c>
      <c r="H58" s="21">
        <v>1314</v>
      </c>
      <c r="I58" s="21">
        <v>1219</v>
      </c>
      <c r="J58" s="24">
        <f t="shared" si="27"/>
        <v>7.793273174733388E-2</v>
      </c>
      <c r="K58" s="4">
        <v>40</v>
      </c>
      <c r="L58" s="4">
        <v>24</v>
      </c>
      <c r="M58" s="24">
        <f t="shared" si="28"/>
        <v>0.66666666666666663</v>
      </c>
    </row>
    <row r="59" spans="1:13" x14ac:dyDescent="0.2">
      <c r="A59" s="5" t="s">
        <v>23</v>
      </c>
      <c r="B59" s="21">
        <v>1055</v>
      </c>
      <c r="C59" s="21">
        <v>999</v>
      </c>
      <c r="D59" s="24">
        <f t="shared" si="25"/>
        <v>5.6056056056056056E-2</v>
      </c>
      <c r="E59" s="21">
        <v>1047</v>
      </c>
      <c r="F59" s="21">
        <v>991</v>
      </c>
      <c r="G59" s="24">
        <f t="shared" si="26"/>
        <v>5.6508577194752774E-2</v>
      </c>
      <c r="H59" s="21">
        <v>1039</v>
      </c>
      <c r="I59" s="21">
        <v>992</v>
      </c>
      <c r="J59" s="24">
        <f t="shared" si="27"/>
        <v>4.7379032258064516E-2</v>
      </c>
      <c r="K59" s="4">
        <v>24</v>
      </c>
      <c r="L59" s="4">
        <v>5</v>
      </c>
      <c r="M59" s="24">
        <f t="shared" si="28"/>
        <v>3.8</v>
      </c>
    </row>
    <row r="60" spans="1:13" x14ac:dyDescent="0.2">
      <c r="A60" s="5" t="s">
        <v>24</v>
      </c>
      <c r="B60" s="4">
        <v>67</v>
      </c>
      <c r="C60" s="4">
        <v>57</v>
      </c>
      <c r="D60" s="24">
        <f t="shared" si="25"/>
        <v>0.17543859649122806</v>
      </c>
      <c r="E60" s="4">
        <v>31</v>
      </c>
      <c r="F60" s="4">
        <v>30</v>
      </c>
      <c r="G60" s="24">
        <f t="shared" si="26"/>
        <v>3.3333333333333333E-2</v>
      </c>
      <c r="H60" s="4">
        <v>65</v>
      </c>
      <c r="I60" s="4">
        <v>55</v>
      </c>
      <c r="J60" s="24">
        <f t="shared" si="27"/>
        <v>0.18181818181818182</v>
      </c>
      <c r="K60" s="4">
        <v>1</v>
      </c>
      <c r="L60" s="4">
        <v>1</v>
      </c>
      <c r="M60" s="24">
        <f>IF(L60&gt;0,(K60 - L60)/L60,0)</f>
        <v>0</v>
      </c>
    </row>
    <row r="61" spans="1:13" x14ac:dyDescent="0.2">
      <c r="A61" s="5" t="s">
        <v>35</v>
      </c>
      <c r="B61" s="4">
        <v>42</v>
      </c>
      <c r="C61" s="4">
        <v>33</v>
      </c>
      <c r="D61" s="24">
        <f t="shared" si="25"/>
        <v>0.27272727272727271</v>
      </c>
      <c r="E61" s="4">
        <v>16</v>
      </c>
      <c r="F61" s="4">
        <v>9</v>
      </c>
      <c r="G61" s="24">
        <f t="shared" si="26"/>
        <v>0.77777777777777779</v>
      </c>
      <c r="H61" s="4">
        <v>26</v>
      </c>
      <c r="I61" s="4">
        <v>22</v>
      </c>
      <c r="J61" s="24">
        <f t="shared" si="27"/>
        <v>0.18181818181818182</v>
      </c>
      <c r="K61" s="4">
        <v>4</v>
      </c>
      <c r="L61" s="4">
        <v>0</v>
      </c>
      <c r="M61" s="24">
        <f>IF(L61&gt;0,(K61 - L61)/L61,0)</f>
        <v>0</v>
      </c>
    </row>
    <row r="62" spans="1:13" x14ac:dyDescent="0.2">
      <c r="A62" s="5" t="s">
        <v>36</v>
      </c>
      <c r="B62" s="4">
        <v>4</v>
      </c>
      <c r="C62" s="4">
        <v>4</v>
      </c>
      <c r="D62" s="24">
        <f t="shared" si="25"/>
        <v>0</v>
      </c>
      <c r="E62" s="4">
        <v>2</v>
      </c>
      <c r="F62" s="4">
        <v>1</v>
      </c>
      <c r="G62" s="24">
        <f t="shared" si="26"/>
        <v>1</v>
      </c>
      <c r="H62" s="4">
        <v>2</v>
      </c>
      <c r="I62" s="4">
        <v>3</v>
      </c>
      <c r="J62" s="24">
        <f t="shared" si="27"/>
        <v>-0.33333333333333331</v>
      </c>
      <c r="K62" s="4">
        <v>0</v>
      </c>
      <c r="L62" s="4">
        <v>0</v>
      </c>
      <c r="M62" s="24">
        <f t="shared" ref="M62:M63" si="29">IF(L62&gt;0,(K62 - L62)/L62,0)</f>
        <v>0</v>
      </c>
    </row>
    <row r="63" spans="1:13" x14ac:dyDescent="0.2">
      <c r="A63" s="5" t="s">
        <v>25</v>
      </c>
      <c r="B63" s="4">
        <v>547</v>
      </c>
      <c r="C63" s="4">
        <v>546</v>
      </c>
      <c r="D63" s="24">
        <f t="shared" si="25"/>
        <v>1.8315018315018315E-3</v>
      </c>
      <c r="E63" s="4">
        <v>311</v>
      </c>
      <c r="F63" s="4">
        <v>328</v>
      </c>
      <c r="G63" s="24">
        <f t="shared" si="26"/>
        <v>-5.1829268292682924E-2</v>
      </c>
      <c r="H63" s="4">
        <v>500</v>
      </c>
      <c r="I63" s="4">
        <v>514</v>
      </c>
      <c r="J63" s="24">
        <f t="shared" si="27"/>
        <v>-2.7237354085603113E-2</v>
      </c>
      <c r="K63" s="4">
        <v>36</v>
      </c>
      <c r="L63" s="4">
        <v>10</v>
      </c>
      <c r="M63" s="24">
        <f t="shared" si="29"/>
        <v>2.6</v>
      </c>
    </row>
    <row r="64" spans="1:13" x14ac:dyDescent="0.2">
      <c r="A64" s="11"/>
      <c r="B64" s="7"/>
      <c r="C64" s="7"/>
      <c r="D64" s="7"/>
      <c r="E64" s="7"/>
      <c r="F64" s="7"/>
      <c r="G64" s="7"/>
      <c r="H64" s="7"/>
      <c r="I64" s="7"/>
      <c r="J64" s="7"/>
      <c r="K64" s="8"/>
      <c r="L64" s="8"/>
      <c r="M64" s="9"/>
    </row>
    <row r="65" spans="1:13" x14ac:dyDescent="0.2">
      <c r="A65" s="12" t="s">
        <v>5</v>
      </c>
      <c r="B65" s="22">
        <f>SUM(B56:B63)</f>
        <v>3919</v>
      </c>
      <c r="C65" s="22">
        <f>SUM(C56:C63)</f>
        <v>3666</v>
      </c>
      <c r="D65" s="24">
        <f t="shared" ref="D65" si="30">(B65 - C65)/C65</f>
        <v>6.9012547735951987E-2</v>
      </c>
      <c r="E65" s="22">
        <f>SUM(E56:E63)</f>
        <v>2458</v>
      </c>
      <c r="F65" s="22">
        <f>SUM(F56:F63)</f>
        <v>2315</v>
      </c>
      <c r="G65" s="24">
        <f t="shared" ref="G65" si="31">(E65 - F65)/F65</f>
        <v>6.1771058315334776E-2</v>
      </c>
      <c r="H65" s="22">
        <f>SUM(H56:H63)</f>
        <v>3824</v>
      </c>
      <c r="I65" s="22">
        <f>SUM(I56:I63)</f>
        <v>3604</v>
      </c>
      <c r="J65" s="24">
        <f t="shared" si="27"/>
        <v>6.1043285238623748E-2</v>
      </c>
      <c r="K65" s="10">
        <f>SUM(K56:K63)</f>
        <v>133</v>
      </c>
      <c r="L65" s="10">
        <f>SUM(L56:L63)</f>
        <v>55</v>
      </c>
      <c r="M65" s="24">
        <f t="shared" ref="M65" si="32">(K65 - L65)/L65</f>
        <v>1.4181818181818182</v>
      </c>
    </row>
    <row r="66" spans="1:13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x14ac:dyDescent="0.2">
      <c r="A67" s="2"/>
      <c r="B67" s="3" t="s">
        <v>45</v>
      </c>
      <c r="C67" s="3" t="s">
        <v>46</v>
      </c>
      <c r="D67" s="3"/>
      <c r="E67" s="1"/>
      <c r="F67" s="73"/>
      <c r="G67" s="74"/>
      <c r="H67" s="3" t="s">
        <v>45</v>
      </c>
      <c r="I67" s="3" t="s">
        <v>46</v>
      </c>
      <c r="J67" s="19" t="s">
        <v>2</v>
      </c>
      <c r="K67" s="1"/>
      <c r="L67" s="1"/>
      <c r="M67" s="1"/>
    </row>
    <row r="68" spans="1:13" ht="25.5" x14ac:dyDescent="0.2">
      <c r="A68" s="10"/>
      <c r="B68" s="17" t="s">
        <v>28</v>
      </c>
      <c r="C68" s="17" t="s">
        <v>28</v>
      </c>
      <c r="D68" s="2" t="s">
        <v>2</v>
      </c>
      <c r="E68" s="1"/>
      <c r="F68" s="70" t="s">
        <v>16</v>
      </c>
      <c r="G68" s="71"/>
      <c r="H68" s="21">
        <v>3919</v>
      </c>
      <c r="I68" s="21">
        <v>3666</v>
      </c>
      <c r="J68" s="24">
        <f t="shared" ref="J68:J71" si="33">IF(I68&gt;0,(H68 - I68)/I68,0)</f>
        <v>6.9012547735951987E-2</v>
      </c>
      <c r="K68" s="1"/>
      <c r="L68" s="1"/>
      <c r="M68" s="1"/>
    </row>
    <row r="69" spans="1:13" x14ac:dyDescent="0.2">
      <c r="A69" s="6" t="s">
        <v>7</v>
      </c>
      <c r="B69" s="7"/>
      <c r="C69" s="7"/>
      <c r="D69" s="13"/>
      <c r="E69" s="26"/>
      <c r="F69" s="70" t="s">
        <v>40</v>
      </c>
      <c r="G69" s="71"/>
      <c r="H69" s="21">
        <v>3470</v>
      </c>
      <c r="I69" s="21"/>
      <c r="J69" s="24">
        <f t="shared" si="33"/>
        <v>0</v>
      </c>
      <c r="K69" s="26"/>
      <c r="L69" s="26"/>
      <c r="M69" s="26"/>
    </row>
    <row r="70" spans="1:13" x14ac:dyDescent="0.2">
      <c r="A70" s="4" t="s">
        <v>30</v>
      </c>
      <c r="B70" s="20">
        <v>46</v>
      </c>
      <c r="C70" s="20">
        <v>42</v>
      </c>
      <c r="D70" s="24">
        <f t="shared" ref="D70:D77" si="34">IF(C70&gt;0,(B70 - C70)/C70,0)</f>
        <v>9.5238095238095233E-2</v>
      </c>
      <c r="E70" s="26"/>
      <c r="F70" s="70" t="s">
        <v>37</v>
      </c>
      <c r="G70" s="71"/>
      <c r="H70" s="21">
        <v>61</v>
      </c>
      <c r="I70" s="21"/>
      <c r="J70" s="24">
        <f t="shared" si="33"/>
        <v>0</v>
      </c>
      <c r="K70" s="26"/>
      <c r="L70" s="26"/>
      <c r="M70" s="26"/>
    </row>
    <row r="71" spans="1:13" x14ac:dyDescent="0.2">
      <c r="A71" s="4" t="s">
        <v>8</v>
      </c>
      <c r="B71" s="21">
        <v>540</v>
      </c>
      <c r="C71" s="21">
        <v>510</v>
      </c>
      <c r="D71" s="24">
        <f t="shared" ref="D71" si="35">IF(C71&gt;0,(B71 - C71)/C71,0)</f>
        <v>5.8823529411764705E-2</v>
      </c>
      <c r="E71" s="26"/>
      <c r="F71" s="70" t="s">
        <v>39</v>
      </c>
      <c r="G71" s="71"/>
      <c r="H71" s="21">
        <v>3531</v>
      </c>
      <c r="I71" s="21"/>
      <c r="J71" s="24">
        <f t="shared" si="33"/>
        <v>0</v>
      </c>
      <c r="K71" s="26"/>
      <c r="L71" s="26"/>
      <c r="M71" s="26"/>
    </row>
    <row r="72" spans="1:13" x14ac:dyDescent="0.2">
      <c r="A72" s="4" t="s">
        <v>47</v>
      </c>
      <c r="B72" s="21">
        <v>280</v>
      </c>
      <c r="C72" s="21">
        <v>288</v>
      </c>
      <c r="D72" s="24">
        <f t="shared" ref="D72" si="36">IF(C72&gt;0,(B72 - C72)/C72,0)</f>
        <v>-2.7777777777777776E-2</v>
      </c>
      <c r="E72" s="26"/>
      <c r="F72" s="65"/>
      <c r="G72" s="65"/>
      <c r="H72" s="66"/>
      <c r="I72" s="66"/>
      <c r="J72" s="67"/>
      <c r="K72" s="26"/>
      <c r="L72" s="26"/>
      <c r="M72" s="26"/>
    </row>
    <row r="73" spans="1:13" x14ac:dyDescent="0.2">
      <c r="A73" s="5" t="s">
        <v>31</v>
      </c>
      <c r="B73" s="23">
        <v>45</v>
      </c>
      <c r="C73" s="23">
        <v>35</v>
      </c>
      <c r="D73" s="24">
        <f t="shared" si="34"/>
        <v>0.2857142857142857</v>
      </c>
      <c r="E73" s="26"/>
      <c r="F73" s="26"/>
      <c r="G73" s="26"/>
      <c r="H73" s="26"/>
      <c r="I73" s="26"/>
      <c r="J73" s="26"/>
      <c r="K73" s="26"/>
      <c r="L73" s="26"/>
      <c r="M73" s="26"/>
    </row>
    <row r="74" spans="1:13" x14ac:dyDescent="0.2">
      <c r="A74" s="5" t="s">
        <v>32</v>
      </c>
      <c r="B74" s="21">
        <v>2031</v>
      </c>
      <c r="C74" s="21">
        <v>2035</v>
      </c>
      <c r="D74" s="24">
        <f t="shared" ref="D74:D75" si="37">IF(C74&gt;0,(B74 - C74)/C74,0)</f>
        <v>-1.9656019656019656E-3</v>
      </c>
      <c r="E74" s="26"/>
      <c r="F74" s="26"/>
      <c r="G74" s="26"/>
      <c r="H74" s="26"/>
      <c r="I74" s="26"/>
      <c r="J74" s="26"/>
      <c r="K74" s="26"/>
      <c r="L74" s="26"/>
      <c r="M74" s="26"/>
    </row>
    <row r="75" spans="1:13" x14ac:dyDescent="0.2">
      <c r="A75" s="5" t="s">
        <v>33</v>
      </c>
      <c r="B75" s="21">
        <v>192</v>
      </c>
      <c r="C75" s="21">
        <v>89</v>
      </c>
      <c r="D75" s="24">
        <f t="shared" si="37"/>
        <v>1.1573033707865168</v>
      </c>
      <c r="E75" s="26"/>
      <c r="F75" s="26"/>
      <c r="G75" s="26"/>
      <c r="H75" s="26"/>
      <c r="I75" s="26"/>
      <c r="J75" s="26"/>
      <c r="K75" s="26"/>
      <c r="L75" s="26"/>
      <c r="M75" s="26"/>
    </row>
    <row r="76" spans="1:13" x14ac:dyDescent="0.2">
      <c r="A76" s="5" t="s">
        <v>9</v>
      </c>
      <c r="B76" s="21">
        <v>307</v>
      </c>
      <c r="C76" s="21">
        <v>271</v>
      </c>
      <c r="D76" s="24">
        <f t="shared" si="34"/>
        <v>0.13284132841328414</v>
      </c>
      <c r="E76" s="26"/>
      <c r="F76" s="26"/>
      <c r="G76" s="26"/>
      <c r="H76" s="26"/>
      <c r="I76" s="26"/>
      <c r="J76" s="26"/>
      <c r="K76" s="26"/>
      <c r="L76" s="26"/>
      <c r="M76" s="26"/>
    </row>
    <row r="77" spans="1:13" x14ac:dyDescent="0.2">
      <c r="A77" s="5" t="s">
        <v>10</v>
      </c>
      <c r="B77" s="21">
        <v>133</v>
      </c>
      <c r="C77" s="21">
        <v>55</v>
      </c>
      <c r="D77" s="24">
        <f t="shared" si="34"/>
        <v>1.4181818181818182</v>
      </c>
      <c r="E77" s="26"/>
      <c r="F77" s="26"/>
      <c r="G77" s="26"/>
      <c r="H77" s="26"/>
      <c r="I77" s="26"/>
      <c r="J77" s="26"/>
      <c r="K77" s="26"/>
      <c r="L77" s="26"/>
      <c r="M77" s="26"/>
    </row>
    <row r="78" spans="1:13" x14ac:dyDescent="0.2">
      <c r="A78" s="5" t="s">
        <v>41</v>
      </c>
      <c r="B78" s="21">
        <v>345</v>
      </c>
      <c r="C78" s="21">
        <v>341</v>
      </c>
      <c r="D78" s="24">
        <f t="shared" ref="D78" si="38">IF(C78&gt;0,(B78 - C78)/C78,0)</f>
        <v>1.1730205278592375E-2</v>
      </c>
      <c r="E78" s="26"/>
      <c r="F78" s="26"/>
      <c r="G78" s="26"/>
      <c r="H78" s="26"/>
      <c r="I78" s="26"/>
      <c r="J78" s="26"/>
      <c r="K78" s="26"/>
      <c r="L78" s="26"/>
      <c r="M78" s="26"/>
    </row>
    <row r="79" spans="1:13" x14ac:dyDescent="0.2">
      <c r="A79" s="14" t="s">
        <v>13</v>
      </c>
      <c r="B79" s="25"/>
      <c r="C79" s="25"/>
      <c r="D79" s="13"/>
      <c r="E79" s="26"/>
      <c r="F79" s="26"/>
      <c r="G79" s="26"/>
      <c r="H79" s="26"/>
      <c r="I79" s="26"/>
      <c r="J79" s="26"/>
      <c r="K79" s="26"/>
      <c r="L79" s="26"/>
      <c r="M79" s="26"/>
    </row>
    <row r="80" spans="1:13" x14ac:dyDescent="0.2">
      <c r="A80" s="5" t="s">
        <v>11</v>
      </c>
      <c r="B80" s="21">
        <v>1726</v>
      </c>
      <c r="C80" s="21">
        <v>1508</v>
      </c>
      <c r="D80" s="24">
        <f t="shared" ref="D80:D85" si="39">(B80 - C80)/C80</f>
        <v>0.14456233421750664</v>
      </c>
      <c r="E80" s="26"/>
      <c r="F80" s="26"/>
      <c r="G80" s="26"/>
      <c r="H80" s="26"/>
      <c r="I80" s="26"/>
      <c r="J80" s="26"/>
      <c r="K80" s="26"/>
      <c r="L80" s="26"/>
      <c r="M80" s="26"/>
    </row>
    <row r="81" spans="1:13" x14ac:dyDescent="0.2">
      <c r="A81" s="5" t="s">
        <v>12</v>
      </c>
      <c r="B81" s="21">
        <v>2193</v>
      </c>
      <c r="C81" s="21">
        <v>2158</v>
      </c>
      <c r="D81" s="24">
        <f t="shared" si="39"/>
        <v>1.6218721037998145E-2</v>
      </c>
      <c r="E81" s="26"/>
      <c r="F81" s="26"/>
      <c r="G81" s="26"/>
      <c r="H81" s="26"/>
      <c r="I81" s="26"/>
      <c r="J81" s="26"/>
      <c r="K81" s="26"/>
      <c r="L81" s="26"/>
      <c r="M81" s="26"/>
    </row>
    <row r="82" spans="1:13" x14ac:dyDescent="0.2">
      <c r="A82" s="6" t="s">
        <v>34</v>
      </c>
      <c r="B82" s="25"/>
      <c r="C82" s="25"/>
      <c r="D82" s="13"/>
      <c r="E82" s="26"/>
      <c r="F82" s="26"/>
      <c r="G82" s="26"/>
      <c r="H82" s="26"/>
      <c r="I82" s="26"/>
      <c r="J82" s="26"/>
      <c r="K82" s="26"/>
      <c r="L82" s="26"/>
      <c r="M82" s="26"/>
    </row>
    <row r="83" spans="1:13" x14ac:dyDescent="0.2">
      <c r="A83" s="5" t="s">
        <v>14</v>
      </c>
      <c r="B83" s="21">
        <v>3709</v>
      </c>
      <c r="C83" s="21">
        <v>3566</v>
      </c>
      <c r="D83" s="24">
        <f t="shared" si="39"/>
        <v>4.0100953449242846E-2</v>
      </c>
      <c r="E83" s="26"/>
      <c r="F83" s="26"/>
      <c r="G83" s="26"/>
      <c r="H83" s="26"/>
      <c r="I83" s="26"/>
      <c r="J83" s="26"/>
      <c r="K83" s="26"/>
      <c r="L83" s="26"/>
      <c r="M83" s="26"/>
    </row>
    <row r="84" spans="1:13" x14ac:dyDescent="0.2">
      <c r="A84" s="5" t="s">
        <v>15</v>
      </c>
      <c r="B84" s="21">
        <v>77</v>
      </c>
      <c r="C84" s="21">
        <v>45</v>
      </c>
      <c r="D84" s="24">
        <f t="shared" si="39"/>
        <v>0.71111111111111114</v>
      </c>
      <c r="E84" s="26"/>
      <c r="F84" s="26"/>
      <c r="G84" s="26"/>
      <c r="H84" s="26"/>
      <c r="I84" s="26"/>
      <c r="J84" s="26"/>
      <c r="K84" s="26"/>
      <c r="L84" s="26"/>
      <c r="M84" s="26"/>
    </row>
    <row r="85" spans="1:13" x14ac:dyDescent="0.2">
      <c r="A85" s="5" t="s">
        <v>10</v>
      </c>
      <c r="B85" s="21">
        <v>133</v>
      </c>
      <c r="C85" s="21">
        <v>55</v>
      </c>
      <c r="D85" s="24">
        <f t="shared" si="39"/>
        <v>1.4181818181818182</v>
      </c>
      <c r="E85" s="26"/>
      <c r="F85" s="26"/>
      <c r="G85" s="26"/>
      <c r="H85" s="26"/>
      <c r="I85" s="26"/>
      <c r="J85" s="26"/>
      <c r="K85" s="26"/>
      <c r="L85" s="26"/>
      <c r="M85" s="26"/>
    </row>
    <row r="86" spans="1:13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</sheetData>
  <mergeCells count="7">
    <mergeCell ref="F71:G71"/>
    <mergeCell ref="A10:M10"/>
    <mergeCell ref="A31:M31"/>
    <mergeCell ref="F67:G67"/>
    <mergeCell ref="F68:G68"/>
    <mergeCell ref="F70:G70"/>
    <mergeCell ref="F69:G69"/>
  </mergeCells>
  <pageMargins left="0.25" right="0.25" top="0.59791666666666665" bottom="0.20499999999999999" header="0.3" footer="0.3"/>
  <pageSetup scale="78" fitToHeight="0" orientation="landscape" r:id="rId1"/>
  <headerFooter>
    <oddHeader>&amp;C&amp;"Arial,Bold"&amp;14Autumn 2012 UW Tacoma ICORA Report</oddHead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UW Bothell</vt:lpstr>
      <vt:lpstr>UW Seattle</vt:lpstr>
      <vt:lpstr>UW Tacoma</vt:lpstr>
    </vt:vector>
  </TitlesOfParts>
  <Company>University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eleggio</dc:creator>
  <cp:lastModifiedBy>K. Schoenfeld</cp:lastModifiedBy>
  <cp:lastPrinted>2012-06-25T19:34:20Z</cp:lastPrinted>
  <dcterms:created xsi:type="dcterms:W3CDTF">2011-06-23T21:16:50Z</dcterms:created>
  <dcterms:modified xsi:type="dcterms:W3CDTF">2014-06-17T21:48:00Z</dcterms:modified>
</cp:coreProperties>
</file>