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0520" windowHeight="9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8" i="1" l="1"/>
  <c r="T57" i="1"/>
  <c r="T56" i="1"/>
  <c r="S58" i="1"/>
  <c r="S57" i="1"/>
  <c r="S56" i="1"/>
  <c r="R58" i="1"/>
  <c r="R57" i="1"/>
  <c r="R56" i="1"/>
  <c r="Q58" i="1"/>
  <c r="Q57" i="1"/>
  <c r="Q56" i="1"/>
  <c r="P58" i="1"/>
  <c r="P57" i="1"/>
  <c r="P56" i="1"/>
  <c r="J59" i="1"/>
  <c r="S51" i="1" s="1"/>
  <c r="T53" i="1"/>
  <c r="T52" i="1"/>
  <c r="T51" i="1"/>
  <c r="S53" i="1"/>
  <c r="S52" i="1"/>
  <c r="R53" i="1"/>
  <c r="R52" i="1"/>
  <c r="R51" i="1"/>
  <c r="Q53" i="1"/>
  <c r="Q52" i="1"/>
  <c r="Q51" i="1"/>
  <c r="P53" i="1"/>
  <c r="P52" i="1"/>
  <c r="P51" i="1"/>
  <c r="J64" i="1" l="1"/>
  <c r="J63" i="1"/>
  <c r="J62" i="1"/>
  <c r="J80" i="1" l="1"/>
  <c r="J79" i="1"/>
  <c r="J78" i="1"/>
  <c r="J66" i="1"/>
  <c r="J77" i="1"/>
  <c r="J76" i="1"/>
  <c r="J75" i="1"/>
  <c r="J74" i="1"/>
  <c r="J73" i="1"/>
  <c r="J72" i="1"/>
  <c r="J71" i="1"/>
  <c r="J70" i="1"/>
  <c r="J69" i="1"/>
  <c r="J68" i="1"/>
  <c r="J67" i="1"/>
  <c r="J50" i="1"/>
  <c r="J51" i="1"/>
  <c r="J52" i="1"/>
  <c r="J53" i="1"/>
  <c r="J54" i="1"/>
  <c r="J55" i="1"/>
  <c r="J56" i="1"/>
  <c r="J57" i="1"/>
  <c r="J58" i="1"/>
  <c r="J60" i="1"/>
  <c r="J61" i="1"/>
  <c r="AD8" i="1"/>
  <c r="AC8" i="1"/>
  <c r="AB8" i="1"/>
  <c r="AD40" i="1"/>
  <c r="AC40" i="1"/>
  <c r="AB40" i="1"/>
  <c r="AD39" i="1" l="1"/>
  <c r="AC39" i="1"/>
  <c r="AB39" i="1"/>
  <c r="AD31" i="1"/>
  <c r="AC31" i="1"/>
  <c r="AB31" i="1"/>
  <c r="AD23" i="1"/>
  <c r="AC23" i="1"/>
  <c r="AB23" i="1"/>
  <c r="AD24" i="1"/>
  <c r="AC24" i="1"/>
  <c r="AB24" i="1"/>
  <c r="AD16" i="1"/>
  <c r="AC16" i="1"/>
  <c r="AB16" i="1"/>
  <c r="AD15" i="1"/>
  <c r="AC15" i="1"/>
  <c r="AB15" i="1"/>
  <c r="AD7" i="1"/>
  <c r="AC7" i="1"/>
  <c r="AB7" i="1"/>
  <c r="V35" i="1" l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21" i="1"/>
  <c r="S35" i="1" l="1"/>
  <c r="W35" i="1" s="1"/>
  <c r="S34" i="1"/>
  <c r="W34" i="1" s="1"/>
  <c r="S33" i="1"/>
  <c r="W33" i="1" s="1"/>
  <c r="S32" i="1"/>
  <c r="W32" i="1" s="1"/>
  <c r="AD32" i="1" s="1"/>
  <c r="S31" i="1"/>
  <c r="W31" i="1" s="1"/>
  <c r="AC32" i="1" s="1"/>
  <c r="S30" i="1"/>
  <c r="W30" i="1" s="1"/>
  <c r="AB32" i="1" s="1"/>
  <c r="S29" i="1"/>
  <c r="W29" i="1" s="1"/>
  <c r="S28" i="1"/>
  <c r="W28" i="1" s="1"/>
  <c r="S27" i="1"/>
  <c r="W27" i="1" s="1"/>
  <c r="S26" i="1"/>
  <c r="W26" i="1" s="1"/>
  <c r="S25" i="1"/>
  <c r="W25" i="1" s="1"/>
  <c r="S24" i="1"/>
  <c r="W24" i="1" s="1"/>
  <c r="S23" i="1"/>
  <c r="W23" i="1" s="1"/>
  <c r="S22" i="1"/>
  <c r="W22" i="1" s="1"/>
  <c r="S21" i="1"/>
  <c r="W21" i="1" s="1"/>
  <c r="W17" i="1"/>
  <c r="W15" i="1"/>
  <c r="W14" i="1"/>
  <c r="W13" i="1"/>
  <c r="W12" i="1"/>
  <c r="W11" i="1"/>
  <c r="W10" i="1"/>
  <c r="W9" i="1"/>
  <c r="W8" i="1"/>
  <c r="W7" i="1"/>
  <c r="W6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20" i="1"/>
  <c r="W20" i="1" s="1"/>
  <c r="S19" i="1"/>
  <c r="W19" i="1" s="1"/>
  <c r="S18" i="1"/>
  <c r="W18" i="1" s="1"/>
  <c r="S17" i="1"/>
  <c r="S16" i="1"/>
  <c r="W16" i="1" s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<sst xmlns="http://schemas.openxmlformats.org/spreadsheetml/2006/main" count="62" uniqueCount="26">
  <si>
    <t>Size</t>
  </si>
  <si>
    <t>Turns</t>
  </si>
  <si>
    <t># of Threads</t>
  </si>
  <si>
    <t># of Nodes</t>
  </si>
  <si>
    <t>Times (usec) (by attempt#)</t>
  </si>
  <si>
    <t>Mass level collision avoidance</t>
  </si>
  <si>
    <t>Mean</t>
  </si>
  <si>
    <t>Min</t>
  </si>
  <si>
    <t>Max</t>
  </si>
  <si>
    <t>StdDev</t>
  </si>
  <si>
    <t>Application Level Collision Avoidance</t>
  </si>
  <si>
    <t>Time (usec)</t>
  </si>
  <si>
    <t>Time (sec)</t>
  </si>
  <si>
    <t>Mean Time (sec)</t>
  </si>
  <si>
    <t>Number of Threads</t>
  </si>
  <si>
    <t>Mass Lib</t>
  </si>
  <si>
    <t>Mass App</t>
  </si>
  <si>
    <t>RepastHPC</t>
  </si>
  <si>
    <t>FLAME</t>
  </si>
  <si>
    <t>1 Node, 40x40 Space, 2000 Turns</t>
  </si>
  <si>
    <t>2 Node, 60x60 Space, 1000 Turns</t>
  </si>
  <si>
    <t>4 Node, 100x100 Space, 500 Turns</t>
  </si>
  <si>
    <t>8 Node, 200x200 Space, 400 Turns</t>
  </si>
  <si>
    <t>16 Node, 300x300 Space, 300 Turns</t>
  </si>
  <si>
    <t>-</t>
  </si>
  <si>
    <t>App level collision avoidance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</si>
</sst>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 Node, 40x40 Space, 2000 Turns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Sheet1!$AA$7</c:f>
              <c:strCache>
                <c:ptCount val="1"/>
                <c:pt idx="0">
                  <c:v>Mass Lib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Sheet1!$AB$6:$AD$6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Sheet1!$AB$7:$AD$7</c:f>
              <c:numCache>
                <c:formatCode>General</c:formatCode>
                <c:ptCount val="3"/>
                <c:pt idx="0">
                  <c:v>0.74932180000000004</c:v>
                </c:pt>
                <c:pt idx="1">
                  <c:v>0.58156799999999997</c:v>
                </c:pt>
                <c:pt idx="2">
                  <c:v>0.83181309999999997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Sheet1!$AA$8</c:f>
              <c:strCache>
                <c:ptCount val="1"/>
                <c:pt idx="0">
                  <c:v>Mass App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Sheet1!$AB$6:$AD$6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Sheet1!$AB$8:$AD$8</c:f>
              <c:numCache>
                <c:formatCode>General</c:formatCode>
                <c:ptCount val="3"/>
                <c:pt idx="0">
                  <c:v>4.1965355000000004</c:v>
                </c:pt>
                <c:pt idx="1">
                  <c:v>4.5738817000000003</c:v>
                </c:pt>
                <c:pt idx="2">
                  <c:v>6.1632379999999998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Sheet1!$AA$9</c:f>
              <c:strCache>
                <c:ptCount val="1"/>
                <c:pt idx="0">
                  <c:v>RepastHPC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Sheet1!$AD$6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Sheet1!$AD$9</c:f>
              <c:numCache>
                <c:formatCode>General</c:formatCode>
                <c:ptCount val="1"/>
                <c:pt idx="0">
                  <c:v>15.7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Sheet1!$AA$10</c:f>
              <c:strCache>
                <c:ptCount val="1"/>
                <c:pt idx="0">
                  <c:v>FLAME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Sheet1!$AB$6:$AD$6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Sheet1!$AB$10:$AD$10</c:f>
              <c:numCache>
                <c:formatCode>General</c:formatCode>
                <c:ptCount val="3"/>
                <c:pt idx="0">
                  <c:v>41.5</c:v>
                </c:pt>
                <c:pt idx="1">
                  <c:v>41.1</c:v>
                </c:pt>
                <c:pt idx="2">
                  <c:v>42.1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977112"/>
        <c:axId val="379975152"/>
      </c:scatterChart>
      <c:valAx>
        <c:axId val="37997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5152"/>
        <c:crosses val="autoZero"/>
        <c:crossBetween val="midCat"/>
      </c:valAx>
      <c:valAx>
        <c:axId val="37997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7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Node, 60x60 Space, 1000 Turns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Sheet1!$AA$15</c:f>
              <c:strCache>
                <c:ptCount val="1"/>
                <c:pt idx="0">
                  <c:v>Mass Lib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Sheet1!$AB$14:$AD$14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Sheet1!$AB$15:$AD$15</c:f>
              <c:numCache>
                <c:formatCode>General</c:formatCode>
                <c:ptCount val="3"/>
                <c:pt idx="0">
                  <c:v>1.4646889999999999</c:v>
                </c:pt>
                <c:pt idx="1">
                  <c:v>0.96021140000000005</c:v>
                </c:pt>
                <c:pt idx="2">
                  <c:v>0.94640999999999997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Sheet1!$AA$16</c:f>
              <c:strCache>
                <c:ptCount val="1"/>
                <c:pt idx="0">
                  <c:v>Mass App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Sheet1!$AB$14:$AD$14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Sheet1!$AB$16:$AD$16</c:f>
              <c:numCache>
                <c:formatCode>General</c:formatCode>
                <c:ptCount val="3"/>
                <c:pt idx="0">
                  <c:v>21.7676646</c:v>
                </c:pt>
                <c:pt idx="1">
                  <c:v>22.546464699999998</c:v>
                </c:pt>
                <c:pt idx="2">
                  <c:v>17.663259800000002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Sheet1!$AA$17</c:f>
              <c:strCache>
                <c:ptCount val="1"/>
                <c:pt idx="0">
                  <c:v>RepastHPC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Sheet1!$AC$14:$AD$14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xVal>
          <c:yVal>
            <c:numRef>
              <c:f>Sheet1!$AC$17:$AD$17</c:f>
              <c:numCache>
                <c:formatCode>General</c:formatCode>
                <c:ptCount val="2"/>
                <c:pt idx="0">
                  <c:v>15</c:v>
                </c:pt>
                <c:pt idx="1">
                  <c:v>16.8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Sheet1!$AA$18</c:f>
              <c:strCache>
                <c:ptCount val="1"/>
                <c:pt idx="0">
                  <c:v>FLAME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Sheet1!$AB$14:$AD$14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Sheet1!$AB$18:$AD$18</c:f>
              <c:numCache>
                <c:formatCode>General</c:formatCode>
                <c:ptCount val="3"/>
                <c:pt idx="0">
                  <c:v>28</c:v>
                </c:pt>
                <c:pt idx="1">
                  <c:v>27.5</c:v>
                </c:pt>
                <c:pt idx="2">
                  <c:v>27.8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972408"/>
        <c:axId val="379979072"/>
      </c:scatterChart>
      <c:valAx>
        <c:axId val="37997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9072"/>
        <c:crosses val="autoZero"/>
        <c:crossBetween val="midCat"/>
      </c:valAx>
      <c:valAx>
        <c:axId val="3799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4 Node, 100x100 Space, 500 Turns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Sheet1!$AA$23</c:f>
              <c:strCache>
                <c:ptCount val="1"/>
                <c:pt idx="0">
                  <c:v>Mass Lib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Sheet1!$AB$22:$AD$22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Sheet1!$AB$23:$AD$23</c:f>
              <c:numCache>
                <c:formatCode>General</c:formatCode>
                <c:ptCount val="3"/>
                <c:pt idx="0">
                  <c:v>1.2467404</c:v>
                </c:pt>
                <c:pt idx="1">
                  <c:v>0.8614967</c:v>
                </c:pt>
                <c:pt idx="2">
                  <c:v>0.87555440000000007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Sheet1!$AA$24</c:f>
              <c:strCache>
                <c:ptCount val="1"/>
                <c:pt idx="0">
                  <c:v>Mass App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Sheet1!$AB$22:$AD$22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Sheet1!$AB$24:$AD$24</c:f>
              <c:numCache>
                <c:formatCode>General</c:formatCode>
                <c:ptCount val="3"/>
                <c:pt idx="0">
                  <c:v>16.818661199999998</c:v>
                </c:pt>
                <c:pt idx="1">
                  <c:v>14.686234300000001</c:v>
                </c:pt>
                <c:pt idx="2">
                  <c:v>13.1994691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Sheet1!$AA$25</c:f>
              <c:strCache>
                <c:ptCount val="1"/>
                <c:pt idx="0">
                  <c:v>RepastHPC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Sheet1!$AB$22:$AD$22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Sheet1!$AB$25:$AD$25</c:f>
              <c:numCache>
                <c:formatCode>General</c:formatCode>
                <c:ptCount val="3"/>
                <c:pt idx="0">
                  <c:v>9.86</c:v>
                </c:pt>
                <c:pt idx="1">
                  <c:v>10.4</c:v>
                </c:pt>
                <c:pt idx="2">
                  <c:v>11.9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Sheet1!$AA$26</c:f>
              <c:strCache>
                <c:ptCount val="1"/>
                <c:pt idx="0">
                  <c:v>FLAME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Sheet1!$AB$22:$AD$22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Sheet1!$AB$26:$AD$26</c:f>
              <c:numCache>
                <c:formatCode>General</c:formatCode>
                <c:ptCount val="3"/>
                <c:pt idx="0">
                  <c:v>16.7</c:v>
                </c:pt>
                <c:pt idx="1">
                  <c:v>16.600000000000001</c:v>
                </c:pt>
                <c:pt idx="2">
                  <c:v>16.100000000000001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975544"/>
        <c:axId val="379972800"/>
      </c:scatterChart>
      <c:valAx>
        <c:axId val="379975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2800"/>
        <c:crosses val="autoZero"/>
        <c:crossBetween val="midCat"/>
      </c:valAx>
      <c:valAx>
        <c:axId val="3799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5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8 Node, 200x200 Space, 400 Turns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Sheet1!$AA$31</c:f>
              <c:strCache>
                <c:ptCount val="1"/>
                <c:pt idx="0">
                  <c:v>Mass Lib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Sheet1!$AB$30:$AD$30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Sheet1!$AB$31:$AD$31</c:f>
              <c:numCache>
                <c:formatCode>General</c:formatCode>
                <c:ptCount val="3"/>
                <c:pt idx="0">
                  <c:v>2.8590858999999997</c:v>
                </c:pt>
                <c:pt idx="1">
                  <c:v>2.5169614</c:v>
                </c:pt>
                <c:pt idx="2">
                  <c:v>2.8057437000000003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Sheet1!$AA$32</c:f>
              <c:strCache>
                <c:ptCount val="1"/>
                <c:pt idx="0">
                  <c:v>Mass App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Sheet1!$AB$30:$AD$30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Sheet1!$AB$32:$AD$32</c:f>
              <c:numCache>
                <c:formatCode>General</c:formatCode>
                <c:ptCount val="3"/>
                <c:pt idx="0">
                  <c:v>16.7759939</c:v>
                </c:pt>
                <c:pt idx="1">
                  <c:v>19.164014899999998</c:v>
                </c:pt>
                <c:pt idx="2">
                  <c:v>19.2018345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Sheet1!$AA$33</c:f>
              <c:strCache>
                <c:ptCount val="1"/>
                <c:pt idx="0">
                  <c:v>RepastHPC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Sheet1!$AB$30:$AD$30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Sheet1!$AB$33:$AD$33</c:f>
              <c:numCache>
                <c:formatCode>General</c:formatCode>
                <c:ptCount val="3"/>
                <c:pt idx="0">
                  <c:v>13.4</c:v>
                </c:pt>
                <c:pt idx="1">
                  <c:v>13.6</c:v>
                </c:pt>
                <c:pt idx="2">
                  <c:v>42.7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Sheet1!$AA$28</c:f>
              <c:strCache>
                <c:ptCount val="1"/>
                <c:pt idx="0">
                  <c:v>8 Node, 200x200 Space, 400 Turns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Sheet1!$AB$30:$AD$30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Sheet1!$AB$28:$AD$28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973584"/>
        <c:axId val="379973976"/>
      </c:scatterChart>
      <c:valAx>
        <c:axId val="37997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3976"/>
        <c:crosses val="autoZero"/>
        <c:crossBetween val="midCat"/>
      </c:valAx>
      <c:valAx>
        <c:axId val="37997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16 Node, 300x300 Space, 300 Turns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Sheet1!$AA$39</c:f>
              <c:strCache>
                <c:ptCount val="1"/>
                <c:pt idx="0">
                  <c:v>Mass Lib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Sheet1!$AB$38:$AD$38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Sheet1!$AB$39:$AD$39</c:f>
              <c:numCache>
                <c:formatCode>General</c:formatCode>
                <c:ptCount val="3"/>
                <c:pt idx="0">
                  <c:v>3.9114249999999999</c:v>
                </c:pt>
                <c:pt idx="1">
                  <c:v>3.2650527</c:v>
                </c:pt>
                <c:pt idx="2">
                  <c:v>3.4694582999999999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Sheet1!$AA$40</c:f>
              <c:strCache>
                <c:ptCount val="1"/>
                <c:pt idx="0">
                  <c:v>Mass App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Sheet1!$AB$38:$AD$38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Sheet1!$AB$40:$AD$40</c:f>
              <c:numCache>
                <c:formatCode>General</c:formatCode>
                <c:ptCount val="3"/>
                <c:pt idx="0">
                  <c:v>17.936699000000001</c:v>
                </c:pt>
                <c:pt idx="1">
                  <c:v>19.441639899999998</c:v>
                </c:pt>
                <c:pt idx="2">
                  <c:v>20.215545899999999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Sheet1!$AA$41</c:f>
              <c:strCache>
                <c:ptCount val="1"/>
                <c:pt idx="0">
                  <c:v>RepastHPC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Sheet1!$AB$38:$AD$38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Sheet1!$AB$41:$AD$41</c:f>
              <c:numCache>
                <c:formatCode>General</c:formatCode>
                <c:ptCount val="3"/>
                <c:pt idx="0">
                  <c:v>15.7</c:v>
                </c:pt>
                <c:pt idx="1">
                  <c:v>16.100000000000001</c:v>
                </c:pt>
                <c:pt idx="2">
                  <c:v>17.8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Sheet1!$AA$42</c:f>
              <c:strCache>
                <c:ptCount val="1"/>
                <c:pt idx="0">
                  <c:v>FLAME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Sheet1!$AB$38:$AD$38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Sheet1!$AB$42:$AD$42</c:f>
              <c:numCache>
                <c:formatCode>General</c:formatCode>
                <c:ptCount val="3"/>
                <c:pt idx="0">
                  <c:v>26.3</c:v>
                </c:pt>
                <c:pt idx="1">
                  <c:v>26.8</c:v>
                </c:pt>
                <c:pt idx="2">
                  <c:v>26.6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186712"/>
        <c:axId val="380191808"/>
      </c:scatterChart>
      <c:valAx>
        <c:axId val="38018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191808"/>
        <c:crosses val="autoZero"/>
        <c:crossBetween val="midCat"/>
      </c:valAx>
      <c:valAx>
        <c:axId val="3801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18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Library Level Collision Avoidance</a:t>
            </a:r>
            <a:br>
              <a:rPr lang="en-US" baseline="0"/>
            </a:br>
            <a:r>
              <a:rPr lang="en-US" baseline="0"/>
              <a:t>(300x300 grid, 500 turns)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Sheet1!$O$51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Sheet1!$P$50:$T$50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cat>
          <c:val>
            <c:numRef>
              <c:f>Sheet1!$P$51:$T$51</c:f>
              <c:numCache>
                <c:formatCode>General</c:formatCode>
                <c:ptCount val="5"/>
                <c:pt idx="0">
                  <c:v>8.9259850000000007</c:v>
                </c:pt>
                <c:pt idx="1">
                  <c:v>6.7154420000000004</c:v>
                </c:pt>
                <c:pt idx="2">
                  <c:v>5.6366779999999999</c:v>
                </c:pt>
                <c:pt idx="3">
                  <c:v>4.182042</c:v>
                </c:pt>
                <c:pt idx="4">
                  <c:v>4.275455</c:v>
                </c:pt>
              </c:numCache>
            </c:numRef>
          </c:val>
        </c:ser>
        <c:ser>
          <c:idx val="1"/>
          <c:order val="1"/>
          <c:tx>
            <c:strRef>
              <c:f>Sheet1!$O$52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Sheet1!$P$50:$T$50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cat>
          <c:val>
            <c:numRef>
              <c:f>Sheet1!$P$52:$T$52</c:f>
              <c:numCache>
                <c:formatCode>General</c:formatCode>
                <c:ptCount val="5"/>
                <c:pt idx="0">
                  <c:v>5.986389</c:v>
                </c:pt>
                <c:pt idx="1">
                  <c:v>3.4635820000000002</c:v>
                </c:pt>
                <c:pt idx="2">
                  <c:v>3.1201219999999998</c:v>
                </c:pt>
                <c:pt idx="3">
                  <c:v>3.4288020000000001</c:v>
                </c:pt>
                <c:pt idx="4">
                  <c:v>3.4792360000000002</c:v>
                </c:pt>
              </c:numCache>
            </c:numRef>
          </c:val>
        </c:ser>
        <c:ser>
          <c:idx val="2"/>
          <c:order val="2"/>
          <c:tx>
            <c:strRef>
              <c:f>Sheet1!$O$53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Sheet1!$P$50:$T$50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cat>
          <c:val>
            <c:numRef>
              <c:f>Sheet1!$P$53:$T$53</c:f>
              <c:numCache>
                <c:formatCode>General</c:formatCode>
                <c:ptCount val="5"/>
                <c:pt idx="0">
                  <c:v>10.701420000000001</c:v>
                </c:pt>
                <c:pt idx="1">
                  <c:v>4.9836729999999996</c:v>
                </c:pt>
                <c:pt idx="2">
                  <c:v>3.5875050000000002</c:v>
                </c:pt>
                <c:pt idx="3">
                  <c:v>3.8724249999999998</c:v>
                </c:pt>
                <c:pt idx="4">
                  <c:v>3.7924410000000002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79978680"/>
        <c:axId val="383339448"/>
        <c:axId val="341934048"/>
      </c:surface3DChart>
      <c:catAx>
        <c:axId val="379978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of Nodes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39448"/>
        <c:crosses val="autoZero"/>
        <c:auto val="1"/>
        <c:lblAlgn val="ctr"/>
        <c:lblOffset val="100"/>
        <c:noMultiLvlLbl val="0"/>
      </c:catAx>
      <c:valAx>
        <c:axId val="38333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78680"/>
        <c:crosses val="autoZero"/>
        <c:crossBetween val="midCat"/>
      </c:valAx>
      <c:serAx>
        <c:axId val="341934048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39448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Application Level Collision Avoidance</a:t>
            </a:r>
            <a:br>
              <a:rPr lang="en-US" baseline="0"/>
            </a:br>
            <a:r>
              <a:rPr lang="en-US" baseline="0"/>
              <a:t>(300x300 grid, 500 turns)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Sheet1!$O$56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Sheet1!$P$55:$T$55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cat>
          <c:val>
            <c:numRef>
              <c:f>Sheet1!$P$56:$T$56</c:f>
              <c:numCache>
                <c:formatCode>General</c:formatCode>
                <c:ptCount val="5"/>
                <c:pt idx="0">
                  <c:v>71.760667999999995</c:v>
                </c:pt>
                <c:pt idx="1">
                  <c:v>65.944514999999996</c:v>
                </c:pt>
                <c:pt idx="2">
                  <c:v>57.374856999999999</c:v>
                </c:pt>
                <c:pt idx="3">
                  <c:v>43.886254000000001</c:v>
                </c:pt>
                <c:pt idx="4">
                  <c:v>33.106409999999997</c:v>
                </c:pt>
              </c:numCache>
            </c:numRef>
          </c:val>
        </c:ser>
        <c:ser>
          <c:idx val="1"/>
          <c:order val="1"/>
          <c:tx>
            <c:strRef>
              <c:f>Sheet1!$O$57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Sheet1!$P$55:$T$55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cat>
          <c:val>
            <c:numRef>
              <c:f>Sheet1!$P$57:$T$57</c:f>
              <c:numCache>
                <c:formatCode>General</c:formatCode>
                <c:ptCount val="5"/>
                <c:pt idx="0">
                  <c:v>65.538578999999999</c:v>
                </c:pt>
                <c:pt idx="1">
                  <c:v>47.575408000000003</c:v>
                </c:pt>
                <c:pt idx="2">
                  <c:v>41.813820999999997</c:v>
                </c:pt>
                <c:pt idx="3">
                  <c:v>38.975472000000003</c:v>
                </c:pt>
                <c:pt idx="4">
                  <c:v>40.849825000000003</c:v>
                </c:pt>
              </c:numCache>
            </c:numRef>
          </c:val>
        </c:ser>
        <c:ser>
          <c:idx val="2"/>
          <c:order val="2"/>
          <c:tx>
            <c:strRef>
              <c:f>Sheet1!$O$58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Sheet1!$P$55:$T$55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</c:numCache>
            </c:numRef>
          </c:cat>
          <c:val>
            <c:numRef>
              <c:f>Sheet1!$P$58:$T$58</c:f>
              <c:numCache>
                <c:formatCode>General</c:formatCode>
                <c:ptCount val="5"/>
                <c:pt idx="0">
                  <c:v>64.031370999999993</c:v>
                </c:pt>
                <c:pt idx="1">
                  <c:v>46.946899999999999</c:v>
                </c:pt>
                <c:pt idx="2">
                  <c:v>38.443671999999999</c:v>
                </c:pt>
                <c:pt idx="3">
                  <c:v>36.730246999999999</c:v>
                </c:pt>
                <c:pt idx="4">
                  <c:v>41.289724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46290008"/>
        <c:axId val="546289616"/>
        <c:axId val="381389808"/>
      </c:surface3DChart>
      <c:catAx>
        <c:axId val="54629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of Nodes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89616"/>
        <c:crosses val="autoZero"/>
        <c:auto val="1"/>
        <c:lblAlgn val="ctr"/>
        <c:lblOffset val="100"/>
        <c:noMultiLvlLbl val="0"/>
      </c:catAx>
      <c:valAx>
        <c:axId val="54628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90008"/>
        <c:crosses val="autoZero"/>
        <c:crossBetween val="midCat"/>
      </c:valAx>
      <c:serAx>
        <c:axId val="381389808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Threads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289616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388144</xdr:colOff>
      <xdr:row>0</xdr:row>
      <xdr:rowOff>88106</xdr:rowOff>
    </xdr:from>
    <xdr:to>
      <xdr:col>39</xdr:col>
      <xdr:colOff>426244</xdr:colOff>
      <xdr:row>15</xdr:row>
      <xdr:rowOff>116681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445292</xdr:colOff>
      <xdr:row>15</xdr:row>
      <xdr:rowOff>164307</xdr:rowOff>
    </xdr:from>
    <xdr:to>
      <xdr:col>39</xdr:col>
      <xdr:colOff>483392</xdr:colOff>
      <xdr:row>31</xdr:row>
      <xdr:rowOff>11907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469105</xdr:colOff>
      <xdr:row>31</xdr:row>
      <xdr:rowOff>154781</xdr:rowOff>
    </xdr:from>
    <xdr:to>
      <xdr:col>39</xdr:col>
      <xdr:colOff>507205</xdr:colOff>
      <xdr:row>47</xdr:row>
      <xdr:rowOff>2381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388143</xdr:colOff>
      <xdr:row>47</xdr:row>
      <xdr:rowOff>116681</xdr:rowOff>
    </xdr:from>
    <xdr:to>
      <xdr:col>39</xdr:col>
      <xdr:colOff>426243</xdr:colOff>
      <xdr:row>62</xdr:row>
      <xdr:rowOff>145256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178593</xdr:colOff>
      <xdr:row>44</xdr:row>
      <xdr:rowOff>7144</xdr:rowOff>
    </xdr:from>
    <xdr:to>
      <xdr:col>32</xdr:col>
      <xdr:colOff>216693</xdr:colOff>
      <xdr:row>59</xdr:row>
      <xdr:rowOff>35719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697705</xdr:colOff>
      <xdr:row>63</xdr:row>
      <xdr:rowOff>71437</xdr:rowOff>
    </xdr:from>
    <xdr:to>
      <xdr:col>33</xdr:col>
      <xdr:colOff>109538</xdr:colOff>
      <xdr:row>86</xdr:row>
      <xdr:rowOff>42863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283366</xdr:colOff>
      <xdr:row>63</xdr:row>
      <xdr:rowOff>52387</xdr:rowOff>
    </xdr:from>
    <xdr:to>
      <xdr:col>22</xdr:col>
      <xdr:colOff>109537</xdr:colOff>
      <xdr:row>86</xdr:row>
      <xdr:rowOff>52388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E80"/>
  <sheetViews>
    <sheetView tabSelected="1" topLeftCell="A56" workbookViewId="0">
      <selection activeCell="X5" sqref="X5"/>
    </sheetView>
  </sheetViews>
  <sheetFormatPr defaultRowHeight="14.25" x14ac:dyDescent="0.45"/>
  <cols>
    <col min="4" max="4" width="33.1328125" customWidth="1"/>
    <col min="5" max="5" width="11.1328125" customWidth="1"/>
    <col min="6" max="6" width="11.19921875" customWidth="1"/>
    <col min="9" max="9" width="10.86328125" customWidth="1"/>
    <col min="10" max="18" width="9.73046875" bestFit="1" customWidth="1"/>
    <col min="23" max="23" width="14.59765625" customWidth="1"/>
  </cols>
  <sheetData>
    <row r="4" spans="4:31" x14ac:dyDescent="0.45">
      <c r="I4" s="2" t="s">
        <v>4</v>
      </c>
      <c r="J4" s="2"/>
      <c r="K4" s="2"/>
      <c r="L4" s="2"/>
      <c r="AA4" s="2" t="s">
        <v>19</v>
      </c>
      <c r="AB4" s="2"/>
      <c r="AC4" s="2"/>
      <c r="AD4" s="2"/>
    </row>
    <row r="5" spans="4:31" x14ac:dyDescent="0.45">
      <c r="D5" s="3" t="s">
        <v>5</v>
      </c>
      <c r="E5" t="s">
        <v>3</v>
      </c>
      <c r="F5" t="s">
        <v>2</v>
      </c>
      <c r="G5" t="s">
        <v>0</v>
      </c>
      <c r="H5" t="s">
        <v>1</v>
      </c>
      <c r="I5">
        <v>1</v>
      </c>
      <c r="J5">
        <v>2</v>
      </c>
      <c r="K5">
        <v>3</v>
      </c>
      <c r="L5">
        <v>4</v>
      </c>
      <c r="M5">
        <v>5</v>
      </c>
      <c r="N5">
        <v>6</v>
      </c>
      <c r="O5">
        <v>7</v>
      </c>
      <c r="P5">
        <v>8</v>
      </c>
      <c r="Q5">
        <v>9</v>
      </c>
      <c r="R5">
        <v>10</v>
      </c>
      <c r="S5" t="s">
        <v>6</v>
      </c>
      <c r="T5" t="s">
        <v>9</v>
      </c>
      <c r="U5" t="s">
        <v>7</v>
      </c>
      <c r="V5" t="s">
        <v>8</v>
      </c>
      <c r="W5" t="s">
        <v>13</v>
      </c>
      <c r="AB5" s="2" t="s">
        <v>14</v>
      </c>
      <c r="AC5" s="2"/>
      <c r="AD5" s="2"/>
      <c r="AE5" s="1"/>
    </row>
    <row r="6" spans="4:31" x14ac:dyDescent="0.45">
      <c r="D6" s="3"/>
      <c r="E6">
        <v>1</v>
      </c>
      <c r="F6">
        <v>1</v>
      </c>
      <c r="G6">
        <v>40</v>
      </c>
      <c r="H6">
        <v>2000</v>
      </c>
      <c r="I6">
        <v>746196</v>
      </c>
      <c r="J6">
        <v>763485</v>
      </c>
      <c r="K6">
        <v>767140</v>
      </c>
      <c r="L6">
        <v>749793</v>
      </c>
      <c r="M6">
        <v>775613</v>
      </c>
      <c r="N6">
        <v>753354</v>
      </c>
      <c r="O6">
        <v>729668</v>
      </c>
      <c r="P6">
        <v>731786</v>
      </c>
      <c r="Q6">
        <v>727765</v>
      </c>
      <c r="R6">
        <v>748418</v>
      </c>
      <c r="S6">
        <f t="shared" ref="S6:S35" si="0">AVERAGE(I6:R6)</f>
        <v>749321.8</v>
      </c>
      <c r="T6">
        <f t="shared" ref="T6:T35" si="1">STDEV(I6:R6)</f>
        <v>16312.406974106823</v>
      </c>
      <c r="U6">
        <f t="shared" ref="U6:U35" si="2">MIN(I6:R6)</f>
        <v>727765</v>
      </c>
      <c r="V6">
        <f t="shared" ref="V6:V35" si="3">MAX(I6:R6)</f>
        <v>775613</v>
      </c>
      <c r="W6">
        <f t="shared" ref="W6:W35" si="4">S6/1000000</f>
        <v>0.74932180000000004</v>
      </c>
      <c r="AB6">
        <v>1</v>
      </c>
      <c r="AC6">
        <v>2</v>
      </c>
      <c r="AD6">
        <v>4</v>
      </c>
    </row>
    <row r="7" spans="4:31" x14ac:dyDescent="0.45">
      <c r="D7" s="3"/>
      <c r="E7">
        <v>1</v>
      </c>
      <c r="F7">
        <v>2</v>
      </c>
      <c r="G7">
        <v>40</v>
      </c>
      <c r="H7">
        <v>2000</v>
      </c>
      <c r="I7">
        <v>587241</v>
      </c>
      <c r="J7">
        <v>563792</v>
      </c>
      <c r="K7">
        <v>630370</v>
      </c>
      <c r="L7">
        <v>558507</v>
      </c>
      <c r="M7">
        <v>576828</v>
      </c>
      <c r="N7">
        <v>573398</v>
      </c>
      <c r="O7">
        <v>594774</v>
      </c>
      <c r="P7">
        <v>565421</v>
      </c>
      <c r="Q7">
        <v>566052</v>
      </c>
      <c r="R7">
        <v>599297</v>
      </c>
      <c r="S7">
        <f t="shared" si="0"/>
        <v>581568</v>
      </c>
      <c r="T7">
        <f t="shared" si="1"/>
        <v>21962.134767721363</v>
      </c>
      <c r="U7">
        <f t="shared" si="2"/>
        <v>558507</v>
      </c>
      <c r="V7">
        <f t="shared" si="3"/>
        <v>630370</v>
      </c>
      <c r="W7">
        <f t="shared" si="4"/>
        <v>0.58156799999999997</v>
      </c>
      <c r="AA7" t="s">
        <v>15</v>
      </c>
      <c r="AB7">
        <f>W6</f>
        <v>0.74932180000000004</v>
      </c>
      <c r="AC7">
        <f>W7</f>
        <v>0.58156799999999997</v>
      </c>
      <c r="AD7">
        <f>W8</f>
        <v>0.83181309999999997</v>
      </c>
    </row>
    <row r="8" spans="4:31" x14ac:dyDescent="0.45">
      <c r="D8" s="3"/>
      <c r="E8">
        <v>1</v>
      </c>
      <c r="F8">
        <v>4</v>
      </c>
      <c r="G8">
        <v>40</v>
      </c>
      <c r="H8">
        <v>2000</v>
      </c>
      <c r="I8">
        <v>883796</v>
      </c>
      <c r="J8">
        <v>754350</v>
      </c>
      <c r="K8">
        <v>900454</v>
      </c>
      <c r="L8">
        <v>808131</v>
      </c>
      <c r="M8">
        <v>727793</v>
      </c>
      <c r="N8">
        <v>844095</v>
      </c>
      <c r="O8">
        <v>884611</v>
      </c>
      <c r="P8">
        <v>842295</v>
      </c>
      <c r="Q8">
        <v>819218</v>
      </c>
      <c r="R8">
        <v>853388</v>
      </c>
      <c r="S8">
        <f t="shared" si="0"/>
        <v>831813.1</v>
      </c>
      <c r="T8">
        <f t="shared" si="1"/>
        <v>56241.341422381534</v>
      </c>
      <c r="U8">
        <f t="shared" si="2"/>
        <v>727793</v>
      </c>
      <c r="V8">
        <f t="shared" si="3"/>
        <v>900454</v>
      </c>
      <c r="W8">
        <f t="shared" si="4"/>
        <v>0.83181309999999997</v>
      </c>
      <c r="AA8" t="s">
        <v>16</v>
      </c>
      <c r="AB8">
        <f>W21</f>
        <v>4.1965355000000004</v>
      </c>
      <c r="AC8">
        <f>W22</f>
        <v>4.5738817000000003</v>
      </c>
      <c r="AD8">
        <f>W23</f>
        <v>6.1632379999999998</v>
      </c>
    </row>
    <row r="9" spans="4:31" x14ac:dyDescent="0.45">
      <c r="D9" s="3"/>
      <c r="E9">
        <v>2</v>
      </c>
      <c r="F9">
        <v>1</v>
      </c>
      <c r="G9">
        <v>60</v>
      </c>
      <c r="H9">
        <v>1000</v>
      </c>
      <c r="I9">
        <v>1432544</v>
      </c>
      <c r="J9">
        <v>1459364</v>
      </c>
      <c r="K9">
        <v>1485955</v>
      </c>
      <c r="L9">
        <v>1529392</v>
      </c>
      <c r="M9">
        <v>1469530</v>
      </c>
      <c r="N9">
        <v>1506452</v>
      </c>
      <c r="O9">
        <v>1473323</v>
      </c>
      <c r="P9">
        <v>1444654</v>
      </c>
      <c r="Q9">
        <v>1434422</v>
      </c>
      <c r="R9">
        <v>1411254</v>
      </c>
      <c r="S9">
        <f t="shared" si="0"/>
        <v>1464689</v>
      </c>
      <c r="T9">
        <f t="shared" si="1"/>
        <v>36079.077901496072</v>
      </c>
      <c r="U9">
        <f t="shared" si="2"/>
        <v>1411254</v>
      </c>
      <c r="V9">
        <f t="shared" si="3"/>
        <v>1529392</v>
      </c>
      <c r="W9">
        <f t="shared" si="4"/>
        <v>1.4646889999999999</v>
      </c>
      <c r="AA9" t="s">
        <v>17</v>
      </c>
      <c r="AB9" t="s">
        <v>24</v>
      </c>
      <c r="AC9" t="s">
        <v>24</v>
      </c>
      <c r="AD9">
        <v>15.7</v>
      </c>
    </row>
    <row r="10" spans="4:31" x14ac:dyDescent="0.45">
      <c r="D10" s="3"/>
      <c r="E10">
        <v>2</v>
      </c>
      <c r="F10">
        <v>2</v>
      </c>
      <c r="G10">
        <v>60</v>
      </c>
      <c r="H10">
        <v>1000</v>
      </c>
      <c r="I10">
        <v>1018654</v>
      </c>
      <c r="J10">
        <v>916670</v>
      </c>
      <c r="K10">
        <v>873629</v>
      </c>
      <c r="L10">
        <v>984437</v>
      </c>
      <c r="M10">
        <v>989470</v>
      </c>
      <c r="N10">
        <v>1013292</v>
      </c>
      <c r="O10">
        <v>965879</v>
      </c>
      <c r="P10">
        <v>959057</v>
      </c>
      <c r="Q10">
        <v>889258</v>
      </c>
      <c r="R10">
        <v>991768</v>
      </c>
      <c r="S10">
        <f t="shared" si="0"/>
        <v>960211.4</v>
      </c>
      <c r="T10">
        <f t="shared" si="1"/>
        <v>50697.421333064092</v>
      </c>
      <c r="U10">
        <f t="shared" si="2"/>
        <v>873629</v>
      </c>
      <c r="V10">
        <f t="shared" si="3"/>
        <v>1018654</v>
      </c>
      <c r="W10">
        <f t="shared" si="4"/>
        <v>0.96021140000000005</v>
      </c>
      <c r="AA10" t="s">
        <v>18</v>
      </c>
      <c r="AB10">
        <v>41.5</v>
      </c>
      <c r="AC10">
        <v>41.1</v>
      </c>
      <c r="AD10">
        <v>42.1</v>
      </c>
    </row>
    <row r="11" spans="4:31" x14ac:dyDescent="0.45">
      <c r="D11" s="3"/>
      <c r="E11">
        <v>2</v>
      </c>
      <c r="F11">
        <v>4</v>
      </c>
      <c r="G11">
        <v>60</v>
      </c>
      <c r="H11">
        <v>1000</v>
      </c>
      <c r="I11">
        <v>945139</v>
      </c>
      <c r="J11">
        <v>1024777</v>
      </c>
      <c r="K11">
        <v>939921</v>
      </c>
      <c r="L11">
        <v>957936</v>
      </c>
      <c r="M11">
        <v>879965</v>
      </c>
      <c r="N11">
        <v>945913</v>
      </c>
      <c r="O11">
        <v>955657</v>
      </c>
      <c r="P11">
        <v>992205</v>
      </c>
      <c r="Q11">
        <v>920274</v>
      </c>
      <c r="R11">
        <v>902313</v>
      </c>
      <c r="S11">
        <f t="shared" si="0"/>
        <v>946410</v>
      </c>
      <c r="T11">
        <f t="shared" si="1"/>
        <v>41557.815015817287</v>
      </c>
      <c r="U11">
        <f t="shared" si="2"/>
        <v>879965</v>
      </c>
      <c r="V11">
        <f t="shared" si="3"/>
        <v>1024777</v>
      </c>
      <c r="W11">
        <f t="shared" si="4"/>
        <v>0.94640999999999997</v>
      </c>
    </row>
    <row r="12" spans="4:31" x14ac:dyDescent="0.45">
      <c r="D12" s="3"/>
      <c r="E12">
        <v>4</v>
      </c>
      <c r="F12">
        <v>1</v>
      </c>
      <c r="G12">
        <v>100</v>
      </c>
      <c r="H12">
        <v>500</v>
      </c>
      <c r="I12">
        <v>1280861</v>
      </c>
      <c r="J12">
        <v>1270625</v>
      </c>
      <c r="K12">
        <v>1237645</v>
      </c>
      <c r="L12">
        <v>1238615</v>
      </c>
      <c r="M12">
        <v>1185554</v>
      </c>
      <c r="N12">
        <v>1233957</v>
      </c>
      <c r="O12">
        <v>1279240</v>
      </c>
      <c r="P12">
        <v>1252410</v>
      </c>
      <c r="Q12">
        <v>1289141</v>
      </c>
      <c r="R12">
        <v>1199356</v>
      </c>
      <c r="S12">
        <f t="shared" si="0"/>
        <v>1246740.3999999999</v>
      </c>
      <c r="T12">
        <f t="shared" si="1"/>
        <v>34836.266792589078</v>
      </c>
      <c r="U12">
        <f t="shared" si="2"/>
        <v>1185554</v>
      </c>
      <c r="V12">
        <f t="shared" si="3"/>
        <v>1289141</v>
      </c>
      <c r="W12">
        <f t="shared" si="4"/>
        <v>1.2467404</v>
      </c>
      <c r="AA12" s="2" t="s">
        <v>20</v>
      </c>
      <c r="AB12" s="2"/>
      <c r="AC12" s="2"/>
      <c r="AD12" s="2"/>
    </row>
    <row r="13" spans="4:31" x14ac:dyDescent="0.45">
      <c r="D13" s="3"/>
      <c r="E13">
        <v>4</v>
      </c>
      <c r="F13">
        <v>2</v>
      </c>
      <c r="G13">
        <v>100</v>
      </c>
      <c r="H13">
        <v>500</v>
      </c>
      <c r="I13">
        <v>831522</v>
      </c>
      <c r="J13">
        <v>879605</v>
      </c>
      <c r="K13">
        <v>863555</v>
      </c>
      <c r="L13">
        <v>844655</v>
      </c>
      <c r="M13">
        <v>895610</v>
      </c>
      <c r="N13">
        <v>833920</v>
      </c>
      <c r="O13">
        <v>806022</v>
      </c>
      <c r="P13">
        <v>863093</v>
      </c>
      <c r="Q13">
        <v>797689</v>
      </c>
      <c r="R13">
        <v>999296</v>
      </c>
      <c r="S13">
        <f t="shared" si="0"/>
        <v>861496.7</v>
      </c>
      <c r="T13">
        <f t="shared" si="1"/>
        <v>57328.027293326995</v>
      </c>
      <c r="U13">
        <f t="shared" si="2"/>
        <v>797689</v>
      </c>
      <c r="V13">
        <f t="shared" si="3"/>
        <v>999296</v>
      </c>
      <c r="W13">
        <f t="shared" si="4"/>
        <v>0.8614967</v>
      </c>
      <c r="AB13" s="2" t="s">
        <v>14</v>
      </c>
      <c r="AC13" s="2"/>
      <c r="AD13" s="2"/>
    </row>
    <row r="14" spans="4:31" x14ac:dyDescent="0.45">
      <c r="D14" s="3"/>
      <c r="E14">
        <v>4</v>
      </c>
      <c r="F14">
        <v>4</v>
      </c>
      <c r="G14">
        <v>100</v>
      </c>
      <c r="H14">
        <v>500</v>
      </c>
      <c r="I14">
        <v>906323</v>
      </c>
      <c r="J14">
        <v>928711</v>
      </c>
      <c r="K14">
        <v>884755</v>
      </c>
      <c r="L14">
        <v>854061</v>
      </c>
      <c r="M14">
        <v>825962</v>
      </c>
      <c r="N14">
        <v>808588</v>
      </c>
      <c r="O14">
        <v>829927</v>
      </c>
      <c r="P14">
        <v>827714</v>
      </c>
      <c r="Q14">
        <v>885855</v>
      </c>
      <c r="R14">
        <v>1003648</v>
      </c>
      <c r="S14">
        <f t="shared" si="0"/>
        <v>875554.4</v>
      </c>
      <c r="T14">
        <f t="shared" si="1"/>
        <v>59765.736416259257</v>
      </c>
      <c r="U14">
        <f t="shared" si="2"/>
        <v>808588</v>
      </c>
      <c r="V14">
        <f t="shared" si="3"/>
        <v>1003648</v>
      </c>
      <c r="W14">
        <f t="shared" si="4"/>
        <v>0.87555440000000007</v>
      </c>
      <c r="AB14">
        <v>1</v>
      </c>
      <c r="AC14">
        <v>2</v>
      </c>
      <c r="AD14">
        <v>4</v>
      </c>
    </row>
    <row r="15" spans="4:31" x14ac:dyDescent="0.45">
      <c r="D15" s="3"/>
      <c r="E15">
        <v>8</v>
      </c>
      <c r="F15">
        <v>1</v>
      </c>
      <c r="G15">
        <v>200</v>
      </c>
      <c r="H15">
        <v>400</v>
      </c>
      <c r="I15">
        <v>2691460</v>
      </c>
      <c r="J15">
        <v>2947114</v>
      </c>
      <c r="K15">
        <v>2850754</v>
      </c>
      <c r="L15">
        <v>2824984</v>
      </c>
      <c r="M15">
        <v>2830758</v>
      </c>
      <c r="N15">
        <v>2988444</v>
      </c>
      <c r="O15">
        <v>2884018</v>
      </c>
      <c r="P15">
        <v>2787187</v>
      </c>
      <c r="Q15">
        <v>2864643</v>
      </c>
      <c r="R15">
        <v>2921497</v>
      </c>
      <c r="S15">
        <f t="shared" si="0"/>
        <v>2859085.9</v>
      </c>
      <c r="T15">
        <f t="shared" si="1"/>
        <v>84546.387682147601</v>
      </c>
      <c r="U15">
        <f t="shared" si="2"/>
        <v>2691460</v>
      </c>
      <c r="V15">
        <f t="shared" si="3"/>
        <v>2988444</v>
      </c>
      <c r="W15">
        <f t="shared" si="4"/>
        <v>2.8590858999999997</v>
      </c>
      <c r="AA15" t="s">
        <v>15</v>
      </c>
      <c r="AB15">
        <f>W9</f>
        <v>1.4646889999999999</v>
      </c>
      <c r="AC15">
        <f>W10</f>
        <v>0.96021140000000005</v>
      </c>
      <c r="AD15">
        <f>W11</f>
        <v>0.94640999999999997</v>
      </c>
    </row>
    <row r="16" spans="4:31" x14ac:dyDescent="0.45">
      <c r="D16" s="3"/>
      <c r="E16">
        <v>8</v>
      </c>
      <c r="F16">
        <v>2</v>
      </c>
      <c r="G16">
        <v>200</v>
      </c>
      <c r="H16">
        <v>400</v>
      </c>
      <c r="I16">
        <v>2746507</v>
      </c>
      <c r="J16">
        <v>2701444</v>
      </c>
      <c r="K16">
        <v>2568299</v>
      </c>
      <c r="L16">
        <v>2622783</v>
      </c>
      <c r="M16">
        <v>2570225</v>
      </c>
      <c r="N16">
        <v>2459959</v>
      </c>
      <c r="O16">
        <v>2533698</v>
      </c>
      <c r="P16">
        <v>2453062</v>
      </c>
      <c r="Q16">
        <v>2260914</v>
      </c>
      <c r="R16">
        <v>2252723</v>
      </c>
      <c r="S16">
        <f t="shared" si="0"/>
        <v>2516961.4</v>
      </c>
      <c r="T16">
        <f t="shared" si="1"/>
        <v>165459.12796901437</v>
      </c>
      <c r="U16">
        <f t="shared" si="2"/>
        <v>2252723</v>
      </c>
      <c r="V16">
        <f t="shared" si="3"/>
        <v>2746507</v>
      </c>
      <c r="W16">
        <f t="shared" si="4"/>
        <v>2.5169614</v>
      </c>
      <c r="AA16" t="s">
        <v>16</v>
      </c>
      <c r="AB16">
        <f>W24</f>
        <v>21.7676646</v>
      </c>
      <c r="AC16">
        <f>W25</f>
        <v>22.546464699999998</v>
      </c>
      <c r="AD16">
        <f>W26</f>
        <v>17.663259800000002</v>
      </c>
    </row>
    <row r="17" spans="4:30" x14ac:dyDescent="0.45">
      <c r="D17" s="3"/>
      <c r="E17">
        <v>8</v>
      </c>
      <c r="F17">
        <v>4</v>
      </c>
      <c r="G17">
        <v>200</v>
      </c>
      <c r="H17">
        <v>400</v>
      </c>
      <c r="I17">
        <v>2746035</v>
      </c>
      <c r="J17">
        <v>2730022</v>
      </c>
      <c r="K17">
        <v>3004653</v>
      </c>
      <c r="L17">
        <v>2728561</v>
      </c>
      <c r="M17">
        <v>2764037</v>
      </c>
      <c r="N17">
        <v>2793395</v>
      </c>
      <c r="O17">
        <v>2797610</v>
      </c>
      <c r="P17">
        <v>3125391</v>
      </c>
      <c r="Q17">
        <v>2684348</v>
      </c>
      <c r="R17">
        <v>2683385</v>
      </c>
      <c r="S17">
        <f t="shared" si="0"/>
        <v>2805743.7</v>
      </c>
      <c r="T17">
        <f t="shared" si="1"/>
        <v>144784.14724689687</v>
      </c>
      <c r="U17">
        <f t="shared" si="2"/>
        <v>2683385</v>
      </c>
      <c r="V17">
        <f t="shared" si="3"/>
        <v>3125391</v>
      </c>
      <c r="W17">
        <f t="shared" si="4"/>
        <v>2.8057437000000003</v>
      </c>
      <c r="AA17" t="s">
        <v>17</v>
      </c>
      <c r="AC17">
        <v>15</v>
      </c>
      <c r="AD17">
        <v>16.8</v>
      </c>
    </row>
    <row r="18" spans="4:30" x14ac:dyDescent="0.45">
      <c r="D18" s="3"/>
      <c r="E18">
        <v>16</v>
      </c>
      <c r="F18">
        <v>1</v>
      </c>
      <c r="G18">
        <v>300</v>
      </c>
      <c r="H18">
        <v>300</v>
      </c>
      <c r="I18">
        <v>3846186</v>
      </c>
      <c r="J18">
        <v>3811176</v>
      </c>
      <c r="K18">
        <v>4100549</v>
      </c>
      <c r="L18">
        <v>3954950</v>
      </c>
      <c r="M18">
        <v>3961768</v>
      </c>
      <c r="N18">
        <v>4087730</v>
      </c>
      <c r="O18">
        <v>3848266</v>
      </c>
      <c r="P18">
        <v>3907455</v>
      </c>
      <c r="Q18">
        <v>3903589</v>
      </c>
      <c r="R18">
        <v>3692581</v>
      </c>
      <c r="S18">
        <f t="shared" si="0"/>
        <v>3911425</v>
      </c>
      <c r="T18">
        <f t="shared" si="1"/>
        <v>123623.57389807711</v>
      </c>
      <c r="U18">
        <f t="shared" si="2"/>
        <v>3692581</v>
      </c>
      <c r="V18">
        <f t="shared" si="3"/>
        <v>4100549</v>
      </c>
      <c r="W18">
        <f t="shared" si="4"/>
        <v>3.9114249999999999</v>
      </c>
      <c r="AA18" t="s">
        <v>18</v>
      </c>
      <c r="AB18">
        <v>28</v>
      </c>
      <c r="AC18">
        <v>27.5</v>
      </c>
      <c r="AD18">
        <v>27.8</v>
      </c>
    </row>
    <row r="19" spans="4:30" x14ac:dyDescent="0.45">
      <c r="D19" s="3"/>
      <c r="E19">
        <v>16</v>
      </c>
      <c r="F19">
        <v>2</v>
      </c>
      <c r="G19">
        <v>300</v>
      </c>
      <c r="H19">
        <v>300</v>
      </c>
      <c r="I19">
        <v>3607945</v>
      </c>
      <c r="J19">
        <v>4205596</v>
      </c>
      <c r="K19">
        <v>3574300</v>
      </c>
      <c r="L19">
        <v>3086433</v>
      </c>
      <c r="M19">
        <v>2970274</v>
      </c>
      <c r="N19">
        <v>2920518</v>
      </c>
      <c r="O19">
        <v>2968906</v>
      </c>
      <c r="P19">
        <v>3005058</v>
      </c>
      <c r="Q19">
        <v>3033202</v>
      </c>
      <c r="R19">
        <v>3278295</v>
      </c>
      <c r="S19">
        <f t="shared" si="0"/>
        <v>3265052.7</v>
      </c>
      <c r="T19">
        <f t="shared" si="1"/>
        <v>414268.37482027593</v>
      </c>
      <c r="U19">
        <f t="shared" si="2"/>
        <v>2920518</v>
      </c>
      <c r="V19">
        <f t="shared" si="3"/>
        <v>4205596</v>
      </c>
      <c r="W19">
        <f t="shared" si="4"/>
        <v>3.2650527</v>
      </c>
    </row>
    <row r="20" spans="4:30" x14ac:dyDescent="0.45">
      <c r="D20" s="3"/>
      <c r="E20">
        <v>16</v>
      </c>
      <c r="F20">
        <v>4</v>
      </c>
      <c r="G20">
        <v>300</v>
      </c>
      <c r="H20">
        <v>300</v>
      </c>
      <c r="I20">
        <v>3722440</v>
      </c>
      <c r="J20">
        <v>3724556</v>
      </c>
      <c r="K20">
        <v>3428598</v>
      </c>
      <c r="L20">
        <v>3395444</v>
      </c>
      <c r="M20">
        <v>3353600</v>
      </c>
      <c r="N20">
        <v>3521470</v>
      </c>
      <c r="O20">
        <v>3325486</v>
      </c>
      <c r="P20">
        <v>3474228</v>
      </c>
      <c r="Q20">
        <v>3399757</v>
      </c>
      <c r="R20">
        <v>3349004</v>
      </c>
      <c r="S20">
        <f t="shared" si="0"/>
        <v>3469458.3</v>
      </c>
      <c r="T20">
        <f t="shared" si="1"/>
        <v>146237.59329411693</v>
      </c>
      <c r="U20">
        <f t="shared" si="2"/>
        <v>3325486</v>
      </c>
      <c r="V20">
        <f t="shared" si="3"/>
        <v>3724556</v>
      </c>
      <c r="W20">
        <f t="shared" si="4"/>
        <v>3.4694582999999999</v>
      </c>
      <c r="AA20" s="2" t="s">
        <v>21</v>
      </c>
      <c r="AB20" s="2"/>
      <c r="AC20" s="2"/>
      <c r="AD20" s="2"/>
    </row>
    <row r="21" spans="4:30" x14ac:dyDescent="0.45">
      <c r="D21" s="3" t="s">
        <v>10</v>
      </c>
      <c r="E21">
        <v>1</v>
      </c>
      <c r="F21">
        <v>1</v>
      </c>
      <c r="G21">
        <v>40</v>
      </c>
      <c r="H21">
        <v>2000</v>
      </c>
      <c r="I21">
        <v>4187802</v>
      </c>
      <c r="J21">
        <v>4166388</v>
      </c>
      <c r="K21">
        <v>4170107</v>
      </c>
      <c r="L21">
        <v>4180502</v>
      </c>
      <c r="M21">
        <v>4277962</v>
      </c>
      <c r="N21">
        <v>4169570</v>
      </c>
      <c r="O21">
        <v>4149928</v>
      </c>
      <c r="P21">
        <v>4290283</v>
      </c>
      <c r="Q21">
        <v>4204194</v>
      </c>
      <c r="R21">
        <v>4168619</v>
      </c>
      <c r="S21">
        <f t="shared" si="0"/>
        <v>4196535.5</v>
      </c>
      <c r="T21">
        <f t="shared" si="1"/>
        <v>48415.945505243071</v>
      </c>
      <c r="U21">
        <f t="shared" si="2"/>
        <v>4149928</v>
      </c>
      <c r="V21">
        <f t="shared" si="3"/>
        <v>4290283</v>
      </c>
      <c r="W21">
        <f t="shared" si="4"/>
        <v>4.1965355000000004</v>
      </c>
      <c r="AB21" s="2" t="s">
        <v>14</v>
      </c>
      <c r="AC21" s="2"/>
      <c r="AD21" s="2"/>
    </row>
    <row r="22" spans="4:30" x14ac:dyDescent="0.45">
      <c r="D22" s="3"/>
      <c r="E22">
        <v>1</v>
      </c>
      <c r="F22">
        <v>2</v>
      </c>
      <c r="G22">
        <v>40</v>
      </c>
      <c r="H22">
        <v>2000</v>
      </c>
      <c r="I22">
        <v>4987540</v>
      </c>
      <c r="J22">
        <v>4505007</v>
      </c>
      <c r="K22">
        <v>4686592</v>
      </c>
      <c r="L22">
        <v>4533042</v>
      </c>
      <c r="M22">
        <v>4490104</v>
      </c>
      <c r="N22">
        <v>4467011</v>
      </c>
      <c r="O22">
        <v>4517515</v>
      </c>
      <c r="P22">
        <v>4486891</v>
      </c>
      <c r="Q22">
        <v>4528778</v>
      </c>
      <c r="R22">
        <v>4536337</v>
      </c>
      <c r="S22">
        <f t="shared" si="0"/>
        <v>4573881.7</v>
      </c>
      <c r="T22">
        <f t="shared" si="1"/>
        <v>157359.10481870582</v>
      </c>
      <c r="U22">
        <f t="shared" si="2"/>
        <v>4467011</v>
      </c>
      <c r="V22">
        <f t="shared" si="3"/>
        <v>4987540</v>
      </c>
      <c r="W22">
        <f t="shared" si="4"/>
        <v>4.5738817000000003</v>
      </c>
      <c r="AB22">
        <v>1</v>
      </c>
      <c r="AC22">
        <v>2</v>
      </c>
      <c r="AD22">
        <v>4</v>
      </c>
    </row>
    <row r="23" spans="4:30" x14ac:dyDescent="0.45">
      <c r="D23" s="3"/>
      <c r="E23">
        <v>1</v>
      </c>
      <c r="F23">
        <v>4</v>
      </c>
      <c r="G23">
        <v>40</v>
      </c>
      <c r="H23">
        <v>2000</v>
      </c>
      <c r="I23">
        <v>6273050</v>
      </c>
      <c r="J23">
        <v>6091475</v>
      </c>
      <c r="K23">
        <v>6448938</v>
      </c>
      <c r="L23">
        <v>5957545</v>
      </c>
      <c r="M23">
        <v>6336570</v>
      </c>
      <c r="N23">
        <v>6252716</v>
      </c>
      <c r="O23">
        <v>5925196</v>
      </c>
      <c r="P23">
        <v>6333545</v>
      </c>
      <c r="Q23">
        <v>5991291</v>
      </c>
      <c r="R23">
        <v>6022054</v>
      </c>
      <c r="S23">
        <f t="shared" si="0"/>
        <v>6163238</v>
      </c>
      <c r="T23">
        <f t="shared" si="1"/>
        <v>186892.76757542009</v>
      </c>
      <c r="U23">
        <f t="shared" si="2"/>
        <v>5925196</v>
      </c>
      <c r="V23">
        <f t="shared" si="3"/>
        <v>6448938</v>
      </c>
      <c r="W23">
        <f t="shared" si="4"/>
        <v>6.1632379999999998</v>
      </c>
      <c r="AA23" t="s">
        <v>15</v>
      </c>
      <c r="AB23">
        <f>W12</f>
        <v>1.2467404</v>
      </c>
      <c r="AC23">
        <f>W13</f>
        <v>0.8614967</v>
      </c>
      <c r="AD23">
        <f>W14</f>
        <v>0.87555440000000007</v>
      </c>
    </row>
    <row r="24" spans="4:30" x14ac:dyDescent="0.45">
      <c r="D24" s="3"/>
      <c r="E24">
        <v>2</v>
      </c>
      <c r="F24">
        <v>1</v>
      </c>
      <c r="G24">
        <v>60</v>
      </c>
      <c r="H24">
        <v>1000</v>
      </c>
      <c r="I24">
        <v>21728890</v>
      </c>
      <c r="J24">
        <v>21584056</v>
      </c>
      <c r="K24">
        <v>21200000</v>
      </c>
      <c r="L24">
        <v>21332852</v>
      </c>
      <c r="M24">
        <v>21366844</v>
      </c>
      <c r="N24">
        <v>21454396</v>
      </c>
      <c r="O24">
        <v>22355798</v>
      </c>
      <c r="P24">
        <v>22184229</v>
      </c>
      <c r="Q24">
        <v>22242465</v>
      </c>
      <c r="R24">
        <v>22227116</v>
      </c>
      <c r="S24">
        <f t="shared" si="0"/>
        <v>21767664.600000001</v>
      </c>
      <c r="T24">
        <f t="shared" si="1"/>
        <v>442376.51840013184</v>
      </c>
      <c r="U24">
        <f t="shared" si="2"/>
        <v>21200000</v>
      </c>
      <c r="V24">
        <f t="shared" si="3"/>
        <v>22355798</v>
      </c>
      <c r="W24">
        <f t="shared" si="4"/>
        <v>21.7676646</v>
      </c>
      <c r="AA24" t="s">
        <v>16</v>
      </c>
      <c r="AB24">
        <f>W27</f>
        <v>16.818661199999998</v>
      </c>
      <c r="AC24">
        <f>W28</f>
        <v>14.686234300000001</v>
      </c>
      <c r="AD24">
        <f>W29</f>
        <v>13.1994691</v>
      </c>
    </row>
    <row r="25" spans="4:30" x14ac:dyDescent="0.45">
      <c r="D25" s="3"/>
      <c r="E25">
        <v>2</v>
      </c>
      <c r="F25">
        <v>2</v>
      </c>
      <c r="G25">
        <v>60</v>
      </c>
      <c r="H25">
        <v>1000</v>
      </c>
      <c r="I25">
        <v>22182397</v>
      </c>
      <c r="J25">
        <v>23093285</v>
      </c>
      <c r="K25">
        <v>22710035</v>
      </c>
      <c r="L25">
        <v>22181612</v>
      </c>
      <c r="M25">
        <v>22106696</v>
      </c>
      <c r="N25">
        <v>22003475</v>
      </c>
      <c r="O25">
        <v>22765377</v>
      </c>
      <c r="P25">
        <v>22935916</v>
      </c>
      <c r="Q25">
        <v>23088575</v>
      </c>
      <c r="R25">
        <v>22397279</v>
      </c>
      <c r="S25">
        <f t="shared" si="0"/>
        <v>22546464.699999999</v>
      </c>
      <c r="T25">
        <f t="shared" si="1"/>
        <v>421030.43580061471</v>
      </c>
      <c r="U25">
        <f t="shared" si="2"/>
        <v>22003475</v>
      </c>
      <c r="V25">
        <f t="shared" si="3"/>
        <v>23093285</v>
      </c>
      <c r="W25">
        <f t="shared" si="4"/>
        <v>22.546464699999998</v>
      </c>
      <c r="AA25" t="s">
        <v>17</v>
      </c>
      <c r="AB25">
        <v>9.86</v>
      </c>
      <c r="AC25">
        <v>10.4</v>
      </c>
      <c r="AD25">
        <v>11.9</v>
      </c>
    </row>
    <row r="26" spans="4:30" x14ac:dyDescent="0.45">
      <c r="D26" s="3"/>
      <c r="E26">
        <v>2</v>
      </c>
      <c r="F26">
        <v>4</v>
      </c>
      <c r="G26">
        <v>60</v>
      </c>
      <c r="H26">
        <v>1000</v>
      </c>
      <c r="I26">
        <v>17445095</v>
      </c>
      <c r="J26">
        <v>17450222</v>
      </c>
      <c r="K26">
        <v>17270430</v>
      </c>
      <c r="L26">
        <v>17230006</v>
      </c>
      <c r="M26">
        <v>17397138</v>
      </c>
      <c r="N26">
        <v>18175348</v>
      </c>
      <c r="O26">
        <v>18145431</v>
      </c>
      <c r="P26">
        <v>17495561</v>
      </c>
      <c r="Q26">
        <v>17921372</v>
      </c>
      <c r="R26">
        <v>18101995</v>
      </c>
      <c r="S26">
        <f t="shared" si="0"/>
        <v>17663259.800000001</v>
      </c>
      <c r="T26">
        <f t="shared" si="1"/>
        <v>378268.37405965268</v>
      </c>
      <c r="U26">
        <f t="shared" si="2"/>
        <v>17230006</v>
      </c>
      <c r="V26">
        <f t="shared" si="3"/>
        <v>18175348</v>
      </c>
      <c r="W26">
        <f t="shared" si="4"/>
        <v>17.663259800000002</v>
      </c>
      <c r="AA26" t="s">
        <v>18</v>
      </c>
      <c r="AB26">
        <v>16.7</v>
      </c>
      <c r="AC26">
        <v>16.600000000000001</v>
      </c>
      <c r="AD26">
        <v>16.100000000000001</v>
      </c>
    </row>
    <row r="27" spans="4:30" x14ac:dyDescent="0.45">
      <c r="D27" s="3"/>
      <c r="E27">
        <v>4</v>
      </c>
      <c r="F27">
        <v>1</v>
      </c>
      <c r="G27">
        <v>100</v>
      </c>
      <c r="H27">
        <v>500</v>
      </c>
      <c r="I27">
        <v>16772770</v>
      </c>
      <c r="J27">
        <v>16723146</v>
      </c>
      <c r="K27">
        <v>16155028</v>
      </c>
      <c r="L27">
        <v>17352571</v>
      </c>
      <c r="M27">
        <v>17193195</v>
      </c>
      <c r="N27">
        <v>17834473</v>
      </c>
      <c r="O27">
        <v>16046573</v>
      </c>
      <c r="P27">
        <v>16726342</v>
      </c>
      <c r="Q27">
        <v>17148952</v>
      </c>
      <c r="R27">
        <v>16233562</v>
      </c>
      <c r="S27">
        <f t="shared" si="0"/>
        <v>16818661.199999999</v>
      </c>
      <c r="T27">
        <f t="shared" si="1"/>
        <v>573965.07291932742</v>
      </c>
      <c r="U27">
        <f t="shared" si="2"/>
        <v>16046573</v>
      </c>
      <c r="V27">
        <f t="shared" si="3"/>
        <v>17834473</v>
      </c>
      <c r="W27">
        <f t="shared" si="4"/>
        <v>16.818661199999998</v>
      </c>
    </row>
    <row r="28" spans="4:30" x14ac:dyDescent="0.45">
      <c r="D28" s="3"/>
      <c r="E28">
        <v>4</v>
      </c>
      <c r="F28">
        <v>2</v>
      </c>
      <c r="G28">
        <v>100</v>
      </c>
      <c r="H28">
        <v>500</v>
      </c>
      <c r="I28">
        <v>16179891</v>
      </c>
      <c r="J28">
        <v>13703680</v>
      </c>
      <c r="K28">
        <v>14666415</v>
      </c>
      <c r="L28">
        <v>14957657</v>
      </c>
      <c r="M28">
        <v>14208152</v>
      </c>
      <c r="N28">
        <v>14756437</v>
      </c>
      <c r="O28">
        <v>13827454</v>
      </c>
      <c r="P28">
        <v>15856085</v>
      </c>
      <c r="Q28">
        <v>13268923</v>
      </c>
      <c r="R28">
        <v>15437649</v>
      </c>
      <c r="S28">
        <f t="shared" si="0"/>
        <v>14686234.300000001</v>
      </c>
      <c r="T28">
        <f t="shared" si="1"/>
        <v>953556.3327608041</v>
      </c>
      <c r="U28">
        <f t="shared" si="2"/>
        <v>13268923</v>
      </c>
      <c r="V28">
        <f t="shared" si="3"/>
        <v>16179891</v>
      </c>
      <c r="W28">
        <f t="shared" si="4"/>
        <v>14.686234300000001</v>
      </c>
      <c r="AA28" s="2" t="s">
        <v>22</v>
      </c>
      <c r="AB28" s="2"/>
      <c r="AC28" s="2"/>
      <c r="AD28" s="2"/>
    </row>
    <row r="29" spans="4:30" x14ac:dyDescent="0.45">
      <c r="D29" s="3"/>
      <c r="E29">
        <v>4</v>
      </c>
      <c r="F29">
        <v>4</v>
      </c>
      <c r="G29">
        <v>100</v>
      </c>
      <c r="H29">
        <v>500</v>
      </c>
      <c r="I29">
        <v>13342947</v>
      </c>
      <c r="J29">
        <v>12827783</v>
      </c>
      <c r="K29">
        <v>13804274</v>
      </c>
      <c r="L29">
        <v>13450876</v>
      </c>
      <c r="M29">
        <v>12403008</v>
      </c>
      <c r="N29">
        <v>12372815</v>
      </c>
      <c r="O29">
        <v>12794591</v>
      </c>
      <c r="P29">
        <v>12622752</v>
      </c>
      <c r="Q29">
        <v>12965868</v>
      </c>
      <c r="R29">
        <v>15409777</v>
      </c>
      <c r="S29">
        <f t="shared" si="0"/>
        <v>13199469.1</v>
      </c>
      <c r="T29">
        <f t="shared" si="1"/>
        <v>903204.02038944431</v>
      </c>
      <c r="U29">
        <f t="shared" si="2"/>
        <v>12372815</v>
      </c>
      <c r="V29">
        <f t="shared" si="3"/>
        <v>15409777</v>
      </c>
      <c r="W29">
        <f t="shared" si="4"/>
        <v>13.1994691</v>
      </c>
      <c r="AB29" s="2" t="s">
        <v>14</v>
      </c>
      <c r="AC29" s="2"/>
      <c r="AD29" s="2"/>
    </row>
    <row r="30" spans="4:30" x14ac:dyDescent="0.45">
      <c r="D30" s="3"/>
      <c r="E30">
        <v>8</v>
      </c>
      <c r="F30">
        <v>1</v>
      </c>
      <c r="G30">
        <v>200</v>
      </c>
      <c r="H30">
        <v>400</v>
      </c>
      <c r="I30">
        <v>16255105</v>
      </c>
      <c r="J30">
        <v>16672575</v>
      </c>
      <c r="K30">
        <v>16274887</v>
      </c>
      <c r="L30">
        <v>16917751</v>
      </c>
      <c r="M30">
        <v>17135040</v>
      </c>
      <c r="N30">
        <v>16567836</v>
      </c>
      <c r="O30">
        <v>17200986</v>
      </c>
      <c r="P30">
        <v>17049407</v>
      </c>
      <c r="Q30">
        <v>16555149</v>
      </c>
      <c r="R30">
        <v>17131203</v>
      </c>
      <c r="S30">
        <f t="shared" si="0"/>
        <v>16775993.9</v>
      </c>
      <c r="T30">
        <f t="shared" si="1"/>
        <v>358358.40405302803</v>
      </c>
      <c r="U30">
        <f t="shared" si="2"/>
        <v>16255105</v>
      </c>
      <c r="V30">
        <f t="shared" si="3"/>
        <v>17200986</v>
      </c>
      <c r="W30">
        <f t="shared" si="4"/>
        <v>16.7759939</v>
      </c>
      <c r="AB30">
        <v>1</v>
      </c>
      <c r="AC30">
        <v>2</v>
      </c>
      <c r="AD30">
        <v>4</v>
      </c>
    </row>
    <row r="31" spans="4:30" x14ac:dyDescent="0.45">
      <c r="D31" s="3"/>
      <c r="E31">
        <v>8</v>
      </c>
      <c r="F31">
        <v>2</v>
      </c>
      <c r="G31">
        <v>200</v>
      </c>
      <c r="H31">
        <v>400</v>
      </c>
      <c r="I31">
        <v>18466821</v>
      </c>
      <c r="J31">
        <v>18094367</v>
      </c>
      <c r="K31">
        <v>18487102</v>
      </c>
      <c r="L31">
        <v>19283543</v>
      </c>
      <c r="M31">
        <v>19746417</v>
      </c>
      <c r="N31">
        <v>19233735</v>
      </c>
      <c r="O31">
        <v>18362787</v>
      </c>
      <c r="P31">
        <v>19653464</v>
      </c>
      <c r="Q31">
        <v>20132060</v>
      </c>
      <c r="R31">
        <v>20179853</v>
      </c>
      <c r="S31">
        <f t="shared" si="0"/>
        <v>19164014.899999999</v>
      </c>
      <c r="T31">
        <f t="shared" si="1"/>
        <v>767198.51362320536</v>
      </c>
      <c r="U31">
        <f t="shared" si="2"/>
        <v>18094367</v>
      </c>
      <c r="V31">
        <f t="shared" si="3"/>
        <v>20179853</v>
      </c>
      <c r="W31">
        <f t="shared" si="4"/>
        <v>19.164014899999998</v>
      </c>
      <c r="AA31" t="s">
        <v>15</v>
      </c>
      <c r="AB31">
        <f>W15</f>
        <v>2.8590858999999997</v>
      </c>
      <c r="AC31">
        <f>W16</f>
        <v>2.5169614</v>
      </c>
      <c r="AD31">
        <f>W17</f>
        <v>2.8057437000000003</v>
      </c>
    </row>
    <row r="32" spans="4:30" x14ac:dyDescent="0.45">
      <c r="D32" s="3"/>
      <c r="E32">
        <v>8</v>
      </c>
      <c r="F32">
        <v>4</v>
      </c>
      <c r="G32">
        <v>200</v>
      </c>
      <c r="H32">
        <v>400</v>
      </c>
      <c r="I32">
        <v>18941302</v>
      </c>
      <c r="J32">
        <v>19710245</v>
      </c>
      <c r="K32">
        <v>18814432</v>
      </c>
      <c r="L32">
        <v>19375916</v>
      </c>
      <c r="M32">
        <v>18989371</v>
      </c>
      <c r="N32">
        <v>21026255</v>
      </c>
      <c r="O32">
        <v>18980316</v>
      </c>
      <c r="P32">
        <v>19306392</v>
      </c>
      <c r="Q32">
        <v>18951826</v>
      </c>
      <c r="R32">
        <v>17922290</v>
      </c>
      <c r="S32">
        <f t="shared" si="0"/>
        <v>19201834.5</v>
      </c>
      <c r="T32">
        <f t="shared" si="1"/>
        <v>791632.31361033733</v>
      </c>
      <c r="U32">
        <f t="shared" si="2"/>
        <v>17922290</v>
      </c>
      <c r="V32">
        <f t="shared" si="3"/>
        <v>21026255</v>
      </c>
      <c r="W32">
        <f t="shared" si="4"/>
        <v>19.2018345</v>
      </c>
      <c r="AA32" t="s">
        <v>16</v>
      </c>
      <c r="AB32">
        <f>W30</f>
        <v>16.7759939</v>
      </c>
      <c r="AC32">
        <f>W31</f>
        <v>19.164014899999998</v>
      </c>
      <c r="AD32">
        <f>W32</f>
        <v>19.2018345</v>
      </c>
    </row>
    <row r="33" spans="4:30" x14ac:dyDescent="0.45">
      <c r="D33" s="3"/>
      <c r="E33">
        <v>16</v>
      </c>
      <c r="F33">
        <v>1</v>
      </c>
      <c r="G33">
        <v>300</v>
      </c>
      <c r="H33">
        <v>300</v>
      </c>
      <c r="I33">
        <v>17921711</v>
      </c>
      <c r="J33">
        <v>18061357</v>
      </c>
      <c r="K33">
        <v>17991322</v>
      </c>
      <c r="L33">
        <v>17992438</v>
      </c>
      <c r="M33">
        <v>17735448</v>
      </c>
      <c r="N33">
        <v>17319388</v>
      </c>
      <c r="O33">
        <v>17712880</v>
      </c>
      <c r="P33">
        <v>17783046</v>
      </c>
      <c r="Q33">
        <v>18335437</v>
      </c>
      <c r="R33">
        <v>18513963</v>
      </c>
      <c r="S33">
        <f t="shared" si="0"/>
        <v>17936699</v>
      </c>
      <c r="T33">
        <f t="shared" si="1"/>
        <v>334889.61839686817</v>
      </c>
      <c r="U33">
        <f t="shared" si="2"/>
        <v>17319388</v>
      </c>
      <c r="V33">
        <f t="shared" si="3"/>
        <v>18513963</v>
      </c>
      <c r="W33">
        <f t="shared" si="4"/>
        <v>17.936699000000001</v>
      </c>
      <c r="AA33" t="s">
        <v>17</v>
      </c>
      <c r="AB33">
        <v>13.4</v>
      </c>
      <c r="AC33">
        <v>13.6</v>
      </c>
      <c r="AD33">
        <v>42.7</v>
      </c>
    </row>
    <row r="34" spans="4:30" x14ac:dyDescent="0.45">
      <c r="D34" s="3"/>
      <c r="E34">
        <v>16</v>
      </c>
      <c r="F34">
        <v>2</v>
      </c>
      <c r="G34">
        <v>300</v>
      </c>
      <c r="H34">
        <v>300</v>
      </c>
      <c r="I34">
        <v>20283906</v>
      </c>
      <c r="J34">
        <v>18984210</v>
      </c>
      <c r="K34">
        <v>18820421</v>
      </c>
      <c r="L34">
        <v>18979020</v>
      </c>
      <c r="M34">
        <v>19638310</v>
      </c>
      <c r="N34">
        <v>19583607</v>
      </c>
      <c r="O34">
        <v>19654544</v>
      </c>
      <c r="P34">
        <v>19152453</v>
      </c>
      <c r="Q34">
        <v>19429777</v>
      </c>
      <c r="R34">
        <v>19890151</v>
      </c>
      <c r="S34">
        <f t="shared" si="0"/>
        <v>19441639.899999999</v>
      </c>
      <c r="T34">
        <f t="shared" si="1"/>
        <v>460395.76333615166</v>
      </c>
      <c r="U34">
        <f t="shared" si="2"/>
        <v>18820421</v>
      </c>
      <c r="V34">
        <f t="shared" si="3"/>
        <v>20283906</v>
      </c>
      <c r="W34">
        <f t="shared" si="4"/>
        <v>19.441639899999998</v>
      </c>
      <c r="AA34" t="s">
        <v>18</v>
      </c>
    </row>
    <row r="35" spans="4:30" x14ac:dyDescent="0.45">
      <c r="D35" s="3"/>
      <c r="E35">
        <v>16</v>
      </c>
      <c r="F35">
        <v>4</v>
      </c>
      <c r="G35">
        <v>300</v>
      </c>
      <c r="H35">
        <v>300</v>
      </c>
      <c r="I35">
        <v>20041530</v>
      </c>
      <c r="J35">
        <v>19635547</v>
      </c>
      <c r="K35">
        <v>20980545</v>
      </c>
      <c r="L35">
        <v>20336187</v>
      </c>
      <c r="M35">
        <v>20016360</v>
      </c>
      <c r="N35">
        <v>20434562</v>
      </c>
      <c r="O35">
        <v>20750441</v>
      </c>
      <c r="P35">
        <v>20395876</v>
      </c>
      <c r="Q35">
        <v>19968358</v>
      </c>
      <c r="R35">
        <v>19596053</v>
      </c>
      <c r="S35">
        <f t="shared" si="0"/>
        <v>20215545.899999999</v>
      </c>
      <c r="T35">
        <f t="shared" si="1"/>
        <v>449395.42774572893</v>
      </c>
      <c r="U35">
        <f t="shared" si="2"/>
        <v>19596053</v>
      </c>
      <c r="V35">
        <f t="shared" si="3"/>
        <v>20980545</v>
      </c>
      <c r="W35">
        <f t="shared" si="4"/>
        <v>20.215545899999999</v>
      </c>
    </row>
    <row r="36" spans="4:30" x14ac:dyDescent="0.45">
      <c r="AA36" s="2" t="s">
        <v>23</v>
      </c>
      <c r="AB36" s="2"/>
      <c r="AC36" s="2"/>
      <c r="AD36" s="2"/>
    </row>
    <row r="37" spans="4:30" x14ac:dyDescent="0.45">
      <c r="AB37" s="2" t="s">
        <v>14</v>
      </c>
      <c r="AC37" s="2"/>
      <c r="AD37" s="2"/>
    </row>
    <row r="38" spans="4:30" x14ac:dyDescent="0.45">
      <c r="AB38">
        <v>1</v>
      </c>
      <c r="AC38">
        <v>2</v>
      </c>
      <c r="AD38">
        <v>4</v>
      </c>
    </row>
    <row r="39" spans="4:30" x14ac:dyDescent="0.45">
      <c r="AA39" t="s">
        <v>15</v>
      </c>
      <c r="AB39">
        <f>W18</f>
        <v>3.9114249999999999</v>
      </c>
      <c r="AC39">
        <f>W19</f>
        <v>3.2650527</v>
      </c>
      <c r="AD39">
        <f>W20</f>
        <v>3.4694582999999999</v>
      </c>
    </row>
    <row r="40" spans="4:30" x14ac:dyDescent="0.45">
      <c r="AA40" t="s">
        <v>16</v>
      </c>
      <c r="AB40">
        <f>W33</f>
        <v>17.936699000000001</v>
      </c>
      <c r="AC40">
        <f>W34</f>
        <v>19.441639899999998</v>
      </c>
      <c r="AD40">
        <f>W35</f>
        <v>20.215545899999999</v>
      </c>
    </row>
    <row r="41" spans="4:30" x14ac:dyDescent="0.45">
      <c r="AA41" t="s">
        <v>17</v>
      </c>
      <c r="AB41">
        <v>15.7</v>
      </c>
      <c r="AC41">
        <v>16.100000000000001</v>
      </c>
      <c r="AD41">
        <v>17.8</v>
      </c>
    </row>
    <row r="42" spans="4:30" x14ac:dyDescent="0.45">
      <c r="AA42" t="s">
        <v>18</v>
      </c>
      <c r="AB42">
        <v>26.3</v>
      </c>
      <c r="AC42">
        <v>26.8</v>
      </c>
      <c r="AD42">
        <v>26.6</v>
      </c>
    </row>
    <row r="49" spans="4:20" x14ac:dyDescent="0.45">
      <c r="D49" s="3" t="s">
        <v>5</v>
      </c>
      <c r="E49" t="s">
        <v>3</v>
      </c>
      <c r="F49" t="s">
        <v>2</v>
      </c>
      <c r="G49" t="s">
        <v>0</v>
      </c>
      <c r="H49" t="s">
        <v>1</v>
      </c>
      <c r="I49" t="s">
        <v>11</v>
      </c>
      <c r="J49" t="s">
        <v>12</v>
      </c>
      <c r="K49" t="s">
        <v>3</v>
      </c>
      <c r="L49" t="s">
        <v>2</v>
      </c>
    </row>
    <row r="50" spans="4:20" x14ac:dyDescent="0.45">
      <c r="D50" s="3"/>
      <c r="E50">
        <v>1</v>
      </c>
      <c r="F50">
        <v>1</v>
      </c>
      <c r="G50">
        <v>300</v>
      </c>
      <c r="H50">
        <v>500</v>
      </c>
      <c r="I50">
        <v>8925985</v>
      </c>
      <c r="J50">
        <f t="shared" ref="J50:J64" si="5">I50/1000000</f>
        <v>8.9259850000000007</v>
      </c>
      <c r="K50">
        <v>1</v>
      </c>
      <c r="L50">
        <v>1</v>
      </c>
      <c r="P50">
        <v>1</v>
      </c>
      <c r="Q50">
        <v>2</v>
      </c>
      <c r="R50">
        <v>4</v>
      </c>
      <c r="S50">
        <v>8</v>
      </c>
      <c r="T50">
        <v>16</v>
      </c>
    </row>
    <row r="51" spans="4:20" x14ac:dyDescent="0.45">
      <c r="D51" s="3"/>
      <c r="E51">
        <v>1</v>
      </c>
      <c r="F51">
        <v>2</v>
      </c>
      <c r="G51">
        <v>300</v>
      </c>
      <c r="H51">
        <v>500</v>
      </c>
      <c r="I51">
        <v>5986389</v>
      </c>
      <c r="J51">
        <f t="shared" si="5"/>
        <v>5.986389</v>
      </c>
      <c r="K51">
        <v>1</v>
      </c>
      <c r="L51">
        <v>2</v>
      </c>
      <c r="O51">
        <v>1</v>
      </c>
      <c r="P51">
        <f>J50</f>
        <v>8.9259850000000007</v>
      </c>
      <c r="Q51">
        <f>J53</f>
        <v>6.7154420000000004</v>
      </c>
      <c r="R51">
        <f>J56</f>
        <v>5.6366779999999999</v>
      </c>
      <c r="S51">
        <f>J59</f>
        <v>4.182042</v>
      </c>
      <c r="T51">
        <f>J62</f>
        <v>4.275455</v>
      </c>
    </row>
    <row r="52" spans="4:20" x14ac:dyDescent="0.45">
      <c r="D52" s="3"/>
      <c r="E52">
        <v>1</v>
      </c>
      <c r="F52">
        <v>4</v>
      </c>
      <c r="G52">
        <v>300</v>
      </c>
      <c r="H52">
        <v>500</v>
      </c>
      <c r="I52">
        <v>10701420</v>
      </c>
      <c r="J52">
        <f t="shared" si="5"/>
        <v>10.701420000000001</v>
      </c>
      <c r="K52">
        <v>1</v>
      </c>
      <c r="L52">
        <v>4</v>
      </c>
      <c r="O52">
        <v>2</v>
      </c>
      <c r="P52">
        <f>J51</f>
        <v>5.986389</v>
      </c>
      <c r="Q52">
        <f>J54</f>
        <v>3.4635820000000002</v>
      </c>
      <c r="R52">
        <f>J57</f>
        <v>3.1201219999999998</v>
      </c>
      <c r="S52">
        <f>J60</f>
        <v>3.4288020000000001</v>
      </c>
      <c r="T52">
        <f>J63</f>
        <v>3.4792360000000002</v>
      </c>
    </row>
    <row r="53" spans="4:20" x14ac:dyDescent="0.45">
      <c r="D53" s="3"/>
      <c r="E53">
        <v>2</v>
      </c>
      <c r="F53">
        <v>1</v>
      </c>
      <c r="G53">
        <v>300</v>
      </c>
      <c r="H53">
        <v>500</v>
      </c>
      <c r="I53">
        <v>6715442</v>
      </c>
      <c r="J53">
        <f t="shared" si="5"/>
        <v>6.7154420000000004</v>
      </c>
      <c r="K53">
        <v>2</v>
      </c>
      <c r="L53">
        <v>1</v>
      </c>
      <c r="O53">
        <v>4</v>
      </c>
      <c r="P53">
        <f>J52</f>
        <v>10.701420000000001</v>
      </c>
      <c r="Q53">
        <f>J55</f>
        <v>4.9836729999999996</v>
      </c>
      <c r="R53">
        <f>J58</f>
        <v>3.5875050000000002</v>
      </c>
      <c r="S53">
        <f>J61</f>
        <v>3.8724249999999998</v>
      </c>
      <c r="T53">
        <f>J64</f>
        <v>3.7924410000000002</v>
      </c>
    </row>
    <row r="54" spans="4:20" x14ac:dyDescent="0.45">
      <c r="D54" s="3"/>
      <c r="E54">
        <v>2</v>
      </c>
      <c r="F54">
        <v>2</v>
      </c>
      <c r="G54">
        <v>300</v>
      </c>
      <c r="H54">
        <v>500</v>
      </c>
      <c r="I54">
        <v>3463582</v>
      </c>
      <c r="J54">
        <f t="shared" si="5"/>
        <v>3.4635820000000002</v>
      </c>
      <c r="K54">
        <v>2</v>
      </c>
      <c r="L54">
        <v>2</v>
      </c>
    </row>
    <row r="55" spans="4:20" x14ac:dyDescent="0.45">
      <c r="D55" s="3"/>
      <c r="E55">
        <v>2</v>
      </c>
      <c r="F55">
        <v>4</v>
      </c>
      <c r="G55">
        <v>300</v>
      </c>
      <c r="H55">
        <v>500</v>
      </c>
      <c r="I55">
        <v>4983673</v>
      </c>
      <c r="J55">
        <f t="shared" si="5"/>
        <v>4.9836729999999996</v>
      </c>
      <c r="K55">
        <v>2</v>
      </c>
      <c r="L55">
        <v>4</v>
      </c>
      <c r="P55">
        <v>1</v>
      </c>
      <c r="Q55">
        <v>2</v>
      </c>
      <c r="R55">
        <v>4</v>
      </c>
      <c r="S55">
        <v>8</v>
      </c>
      <c r="T55">
        <v>16</v>
      </c>
    </row>
    <row r="56" spans="4:20" x14ac:dyDescent="0.45">
      <c r="D56" s="3"/>
      <c r="E56">
        <v>4</v>
      </c>
      <c r="F56">
        <v>1</v>
      </c>
      <c r="G56">
        <v>300</v>
      </c>
      <c r="H56">
        <v>500</v>
      </c>
      <c r="I56">
        <v>5636678</v>
      </c>
      <c r="J56">
        <f t="shared" si="5"/>
        <v>5.6366779999999999</v>
      </c>
      <c r="K56">
        <v>4</v>
      </c>
      <c r="L56">
        <v>1</v>
      </c>
      <c r="O56">
        <v>1</v>
      </c>
      <c r="P56">
        <f>J66</f>
        <v>71.760667999999995</v>
      </c>
      <c r="Q56">
        <f>J69</f>
        <v>65.944514999999996</v>
      </c>
      <c r="R56">
        <f>J72</f>
        <v>57.374856999999999</v>
      </c>
      <c r="S56">
        <f>J75</f>
        <v>43.886254000000001</v>
      </c>
      <c r="T56">
        <f>J78</f>
        <v>33.106409999999997</v>
      </c>
    </row>
    <row r="57" spans="4:20" x14ac:dyDescent="0.45">
      <c r="D57" s="3"/>
      <c r="E57">
        <v>4</v>
      </c>
      <c r="F57">
        <v>2</v>
      </c>
      <c r="G57">
        <v>300</v>
      </c>
      <c r="H57">
        <v>500</v>
      </c>
      <c r="I57">
        <v>3120122</v>
      </c>
      <c r="J57">
        <f t="shared" si="5"/>
        <v>3.1201219999999998</v>
      </c>
      <c r="K57">
        <v>4</v>
      </c>
      <c r="L57">
        <v>2</v>
      </c>
      <c r="O57">
        <v>2</v>
      </c>
      <c r="P57">
        <f>J67</f>
        <v>65.538578999999999</v>
      </c>
      <c r="Q57">
        <f>J70</f>
        <v>47.575408000000003</v>
      </c>
      <c r="R57">
        <f>J73</f>
        <v>41.813820999999997</v>
      </c>
      <c r="S57">
        <f>J76</f>
        <v>38.975472000000003</v>
      </c>
      <c r="T57">
        <f>J79</f>
        <v>40.849825000000003</v>
      </c>
    </row>
    <row r="58" spans="4:20" x14ac:dyDescent="0.45">
      <c r="D58" s="3"/>
      <c r="E58">
        <v>4</v>
      </c>
      <c r="F58">
        <v>4</v>
      </c>
      <c r="G58">
        <v>300</v>
      </c>
      <c r="H58">
        <v>500</v>
      </c>
      <c r="I58">
        <v>3587505</v>
      </c>
      <c r="J58">
        <f t="shared" si="5"/>
        <v>3.5875050000000002</v>
      </c>
      <c r="K58">
        <v>4</v>
      </c>
      <c r="L58">
        <v>4</v>
      </c>
      <c r="O58">
        <v>4</v>
      </c>
      <c r="P58">
        <f>J68</f>
        <v>64.031370999999993</v>
      </c>
      <c r="Q58">
        <f>J71</f>
        <v>46.946899999999999</v>
      </c>
      <c r="R58">
        <f>J74</f>
        <v>38.443671999999999</v>
      </c>
      <c r="S58">
        <f>J77</f>
        <v>36.730246999999999</v>
      </c>
      <c r="T58">
        <f>J80</f>
        <v>41.289724</v>
      </c>
    </row>
    <row r="59" spans="4:20" x14ac:dyDescent="0.45">
      <c r="D59" s="3"/>
      <c r="E59">
        <v>8</v>
      </c>
      <c r="F59">
        <v>1</v>
      </c>
      <c r="G59">
        <v>300</v>
      </c>
      <c r="H59">
        <v>500</v>
      </c>
      <c r="I59">
        <v>4182042</v>
      </c>
      <c r="J59">
        <f>I59/1000000</f>
        <v>4.182042</v>
      </c>
      <c r="K59">
        <v>8</v>
      </c>
      <c r="L59">
        <v>1</v>
      </c>
    </row>
    <row r="60" spans="4:20" x14ac:dyDescent="0.45">
      <c r="D60" s="3"/>
      <c r="E60">
        <v>8</v>
      </c>
      <c r="F60">
        <v>2</v>
      </c>
      <c r="G60">
        <v>300</v>
      </c>
      <c r="H60">
        <v>500</v>
      </c>
      <c r="I60">
        <v>3428802</v>
      </c>
      <c r="J60">
        <f t="shared" si="5"/>
        <v>3.4288020000000001</v>
      </c>
      <c r="K60">
        <v>8</v>
      </c>
      <c r="L60">
        <v>2</v>
      </c>
    </row>
    <row r="61" spans="4:20" x14ac:dyDescent="0.45">
      <c r="D61" s="3"/>
      <c r="E61">
        <v>8</v>
      </c>
      <c r="F61">
        <v>4</v>
      </c>
      <c r="G61">
        <v>300</v>
      </c>
      <c r="H61">
        <v>500</v>
      </c>
      <c r="I61">
        <v>3872425</v>
      </c>
      <c r="J61">
        <f t="shared" si="5"/>
        <v>3.8724249999999998</v>
      </c>
      <c r="K61">
        <v>8</v>
      </c>
      <c r="L61">
        <v>4</v>
      </c>
    </row>
    <row r="62" spans="4:20" x14ac:dyDescent="0.45">
      <c r="D62" s="3"/>
      <c r="E62">
        <v>16</v>
      </c>
      <c r="F62">
        <v>1</v>
      </c>
      <c r="G62">
        <v>300</v>
      </c>
      <c r="H62">
        <v>500</v>
      </c>
      <c r="I62">
        <v>4275455</v>
      </c>
      <c r="J62">
        <f t="shared" si="5"/>
        <v>4.275455</v>
      </c>
      <c r="K62">
        <v>16</v>
      </c>
      <c r="L62">
        <v>1</v>
      </c>
    </row>
    <row r="63" spans="4:20" x14ac:dyDescent="0.45">
      <c r="D63" s="3"/>
      <c r="E63">
        <v>16</v>
      </c>
      <c r="F63">
        <v>2</v>
      </c>
      <c r="G63">
        <v>300</v>
      </c>
      <c r="H63">
        <v>500</v>
      </c>
      <c r="I63">
        <v>3479236</v>
      </c>
      <c r="J63">
        <f t="shared" si="5"/>
        <v>3.4792360000000002</v>
      </c>
      <c r="K63">
        <v>16</v>
      </c>
      <c r="L63">
        <v>2</v>
      </c>
    </row>
    <row r="64" spans="4:20" x14ac:dyDescent="0.45">
      <c r="D64" s="3"/>
      <c r="E64">
        <v>16</v>
      </c>
      <c r="F64">
        <v>4</v>
      </c>
      <c r="G64">
        <v>300</v>
      </c>
      <c r="H64">
        <v>500</v>
      </c>
      <c r="I64">
        <v>3792441</v>
      </c>
      <c r="J64">
        <f t="shared" si="5"/>
        <v>3.7924410000000002</v>
      </c>
      <c r="K64">
        <v>16</v>
      </c>
      <c r="L64">
        <v>4</v>
      </c>
    </row>
    <row r="65" spans="4:12" x14ac:dyDescent="0.45">
      <c r="D65" s="3" t="s">
        <v>25</v>
      </c>
      <c r="E65" t="s">
        <v>3</v>
      </c>
      <c r="F65" t="s">
        <v>2</v>
      </c>
      <c r="G65" t="s">
        <v>0</v>
      </c>
      <c r="H65" t="s">
        <v>1</v>
      </c>
      <c r="I65" t="s">
        <v>11</v>
      </c>
      <c r="J65" t="s">
        <v>12</v>
      </c>
      <c r="K65" t="s">
        <v>3</v>
      </c>
      <c r="L65" t="s">
        <v>2</v>
      </c>
    </row>
    <row r="66" spans="4:12" x14ac:dyDescent="0.45">
      <c r="D66" s="3"/>
      <c r="E66">
        <v>1</v>
      </c>
      <c r="F66">
        <v>1</v>
      </c>
      <c r="G66">
        <v>300</v>
      </c>
      <c r="H66">
        <v>500</v>
      </c>
      <c r="I66">
        <v>71760668</v>
      </c>
      <c r="J66">
        <f>I66/1000000</f>
        <v>71.760667999999995</v>
      </c>
      <c r="K66">
        <v>1</v>
      </c>
      <c r="L66">
        <v>1</v>
      </c>
    </row>
    <row r="67" spans="4:12" x14ac:dyDescent="0.45">
      <c r="D67" s="3"/>
      <c r="E67">
        <v>1</v>
      </c>
      <c r="F67">
        <v>2</v>
      </c>
      <c r="G67">
        <v>300</v>
      </c>
      <c r="H67">
        <v>500</v>
      </c>
      <c r="I67">
        <v>65538579</v>
      </c>
      <c r="J67">
        <f t="shared" ref="J67:J80" si="6">I67/1000000</f>
        <v>65.538578999999999</v>
      </c>
      <c r="K67">
        <v>1</v>
      </c>
      <c r="L67">
        <v>2</v>
      </c>
    </row>
    <row r="68" spans="4:12" x14ac:dyDescent="0.45">
      <c r="D68" s="3"/>
      <c r="E68">
        <v>1</v>
      </c>
      <c r="F68">
        <v>4</v>
      </c>
      <c r="G68">
        <v>300</v>
      </c>
      <c r="H68">
        <v>500</v>
      </c>
      <c r="I68">
        <v>64031371</v>
      </c>
      <c r="J68">
        <f t="shared" si="6"/>
        <v>64.031370999999993</v>
      </c>
      <c r="K68">
        <v>1</v>
      </c>
      <c r="L68">
        <v>4</v>
      </c>
    </row>
    <row r="69" spans="4:12" x14ac:dyDescent="0.45">
      <c r="D69" s="3"/>
      <c r="E69">
        <v>2</v>
      </c>
      <c r="F69">
        <v>1</v>
      </c>
      <c r="G69">
        <v>300</v>
      </c>
      <c r="H69">
        <v>500</v>
      </c>
      <c r="I69">
        <v>65944515</v>
      </c>
      <c r="J69">
        <f t="shared" si="6"/>
        <v>65.944514999999996</v>
      </c>
      <c r="K69">
        <v>2</v>
      </c>
      <c r="L69">
        <v>1</v>
      </c>
    </row>
    <row r="70" spans="4:12" x14ac:dyDescent="0.45">
      <c r="D70" s="3"/>
      <c r="E70">
        <v>2</v>
      </c>
      <c r="F70">
        <v>2</v>
      </c>
      <c r="G70">
        <v>300</v>
      </c>
      <c r="H70">
        <v>500</v>
      </c>
      <c r="I70">
        <v>47575408</v>
      </c>
      <c r="J70">
        <f t="shared" si="6"/>
        <v>47.575408000000003</v>
      </c>
      <c r="K70">
        <v>2</v>
      </c>
      <c r="L70">
        <v>2</v>
      </c>
    </row>
    <row r="71" spans="4:12" x14ac:dyDescent="0.45">
      <c r="D71" s="3"/>
      <c r="E71">
        <v>2</v>
      </c>
      <c r="F71">
        <v>4</v>
      </c>
      <c r="G71">
        <v>300</v>
      </c>
      <c r="H71">
        <v>500</v>
      </c>
      <c r="I71">
        <v>46946900</v>
      </c>
      <c r="J71">
        <f t="shared" si="6"/>
        <v>46.946899999999999</v>
      </c>
      <c r="K71">
        <v>2</v>
      </c>
      <c r="L71">
        <v>4</v>
      </c>
    </row>
    <row r="72" spans="4:12" x14ac:dyDescent="0.45">
      <c r="D72" s="3"/>
      <c r="E72">
        <v>4</v>
      </c>
      <c r="F72">
        <v>1</v>
      </c>
      <c r="G72">
        <v>300</v>
      </c>
      <c r="H72">
        <v>500</v>
      </c>
      <c r="I72">
        <v>57374857</v>
      </c>
      <c r="J72">
        <f t="shared" si="6"/>
        <v>57.374856999999999</v>
      </c>
      <c r="K72">
        <v>4</v>
      </c>
      <c r="L72">
        <v>1</v>
      </c>
    </row>
    <row r="73" spans="4:12" x14ac:dyDescent="0.45">
      <c r="D73" s="3"/>
      <c r="E73">
        <v>4</v>
      </c>
      <c r="F73">
        <v>2</v>
      </c>
      <c r="G73">
        <v>300</v>
      </c>
      <c r="H73">
        <v>500</v>
      </c>
      <c r="I73">
        <v>41813821</v>
      </c>
      <c r="J73">
        <f t="shared" si="6"/>
        <v>41.813820999999997</v>
      </c>
      <c r="K73">
        <v>4</v>
      </c>
      <c r="L73">
        <v>2</v>
      </c>
    </row>
    <row r="74" spans="4:12" x14ac:dyDescent="0.45">
      <c r="D74" s="3"/>
      <c r="E74">
        <v>4</v>
      </c>
      <c r="F74">
        <v>4</v>
      </c>
      <c r="G74">
        <v>300</v>
      </c>
      <c r="H74">
        <v>500</v>
      </c>
      <c r="I74">
        <v>38443672</v>
      </c>
      <c r="J74">
        <f t="shared" si="6"/>
        <v>38.443671999999999</v>
      </c>
      <c r="K74">
        <v>4</v>
      </c>
      <c r="L74">
        <v>4</v>
      </c>
    </row>
    <row r="75" spans="4:12" x14ac:dyDescent="0.45">
      <c r="D75" s="3"/>
      <c r="E75">
        <v>8</v>
      </c>
      <c r="F75">
        <v>1</v>
      </c>
      <c r="G75">
        <v>300</v>
      </c>
      <c r="H75">
        <v>500</v>
      </c>
      <c r="I75">
        <v>43886254</v>
      </c>
      <c r="J75">
        <f t="shared" si="6"/>
        <v>43.886254000000001</v>
      </c>
      <c r="K75">
        <v>8</v>
      </c>
      <c r="L75">
        <v>1</v>
      </c>
    </row>
    <row r="76" spans="4:12" x14ac:dyDescent="0.45">
      <c r="D76" s="3"/>
      <c r="E76">
        <v>8</v>
      </c>
      <c r="F76">
        <v>2</v>
      </c>
      <c r="G76">
        <v>300</v>
      </c>
      <c r="H76">
        <v>500</v>
      </c>
      <c r="I76">
        <v>38975472</v>
      </c>
      <c r="J76">
        <f t="shared" si="6"/>
        <v>38.975472000000003</v>
      </c>
      <c r="K76">
        <v>8</v>
      </c>
      <c r="L76">
        <v>2</v>
      </c>
    </row>
    <row r="77" spans="4:12" x14ac:dyDescent="0.45">
      <c r="D77" s="3"/>
      <c r="E77">
        <v>8</v>
      </c>
      <c r="F77">
        <v>4</v>
      </c>
      <c r="G77">
        <v>300</v>
      </c>
      <c r="H77">
        <v>500</v>
      </c>
      <c r="I77">
        <v>36730247</v>
      </c>
      <c r="J77">
        <f t="shared" si="6"/>
        <v>36.730246999999999</v>
      </c>
      <c r="K77">
        <v>8</v>
      </c>
      <c r="L77">
        <v>4</v>
      </c>
    </row>
    <row r="78" spans="4:12" x14ac:dyDescent="0.45">
      <c r="D78" s="3"/>
      <c r="E78">
        <v>16</v>
      </c>
      <c r="F78">
        <v>1</v>
      </c>
      <c r="G78">
        <v>300</v>
      </c>
      <c r="H78">
        <v>500</v>
      </c>
      <c r="I78">
        <v>33106410</v>
      </c>
      <c r="J78">
        <f t="shared" si="6"/>
        <v>33.106409999999997</v>
      </c>
      <c r="K78">
        <v>16</v>
      </c>
      <c r="L78">
        <v>1</v>
      </c>
    </row>
    <row r="79" spans="4:12" x14ac:dyDescent="0.45">
      <c r="D79" s="3"/>
      <c r="E79">
        <v>16</v>
      </c>
      <c r="F79">
        <v>2</v>
      </c>
      <c r="G79">
        <v>300</v>
      </c>
      <c r="H79">
        <v>500</v>
      </c>
      <c r="I79">
        <v>40849825</v>
      </c>
      <c r="J79">
        <f t="shared" si="6"/>
        <v>40.849825000000003</v>
      </c>
      <c r="K79">
        <v>16</v>
      </c>
      <c r="L79">
        <v>2</v>
      </c>
    </row>
    <row r="80" spans="4:12" x14ac:dyDescent="0.45">
      <c r="D80" s="3"/>
      <c r="E80">
        <v>16</v>
      </c>
      <c r="F80">
        <v>4</v>
      </c>
      <c r="G80">
        <v>300</v>
      </c>
      <c r="H80">
        <v>500</v>
      </c>
      <c r="I80">
        <v>41289724</v>
      </c>
      <c r="J80">
        <f t="shared" si="6"/>
        <v>41.289724</v>
      </c>
      <c r="K80">
        <v>16</v>
      </c>
      <c r="L80">
        <v>4</v>
      </c>
    </row>
  </sheetData>
  <mergeCells count="15">
    <mergeCell ref="D65:D80"/>
    <mergeCell ref="I4:L4"/>
    <mergeCell ref="D5:D20"/>
    <mergeCell ref="D21:D35"/>
    <mergeCell ref="D49:D64"/>
    <mergeCell ref="AB5:AD5"/>
    <mergeCell ref="AA4:AD4"/>
    <mergeCell ref="AA12:AD12"/>
    <mergeCell ref="AB13:AD13"/>
    <mergeCell ref="AA20:AD20"/>
    <mergeCell ref="AB21:AD21"/>
    <mergeCell ref="AA28:AD28"/>
    <mergeCell ref="AB29:AD29"/>
    <mergeCell ref="AA36:AD36"/>
    <mergeCell ref="AB37:AD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bowzer</dc:creator>
  <cp:lastModifiedBy>chris bowzer</cp:lastModifiedBy>
  <dcterms:created xsi:type="dcterms:W3CDTF">2016-11-10T17:36:40Z</dcterms:created>
  <dcterms:modified xsi:type="dcterms:W3CDTF">2016-11-13T21:55:39Z</dcterms:modified>
</cp:coreProperties>
</file>