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ike2\Opioids\Dissemination\Toolkit\Stage 2\"/>
    </mc:Choice>
  </mc:AlternateContent>
  <bookViews>
    <workbookView xWindow="0" yWindow="0" windowWidth="28800" windowHeight="12120"/>
  </bookViews>
  <sheets>
    <sheet name="Clinic Overall" sheetId="4" r:id="rId1"/>
    <sheet name="Clinician name" sheetId="1" r:id="rId2"/>
    <sheet name="Clinician name 2" sheetId="2" r:id="rId3"/>
    <sheet name="Clinician name 3" sheetId="3" r:id="rId4"/>
  </sheets>
  <definedNames>
    <definedName name="_xlnm._FilterDatabase" localSheetId="1" hidden="1">'Clinician name'!$A$6:$N$6</definedName>
    <definedName name="_xlnm._FilterDatabase" localSheetId="2" hidden="1">'Clinician name 2'!$A$3:$N$3</definedName>
    <definedName name="_xlnm._FilterDatabase" localSheetId="3" hidden="1">'Clinician name 3'!$A$3:$N$3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3" l="1"/>
  <c r="K6" i="3"/>
  <c r="I6" i="3"/>
  <c r="G6" i="3"/>
  <c r="M5" i="3"/>
  <c r="K5" i="3"/>
  <c r="I5" i="3"/>
  <c r="G5" i="3"/>
  <c r="M4" i="3"/>
  <c r="K4" i="3"/>
  <c r="I4" i="3"/>
  <c r="G4" i="3"/>
  <c r="M6" i="2"/>
  <c r="K6" i="2"/>
  <c r="I6" i="2"/>
  <c r="G6" i="2"/>
  <c r="M5" i="2"/>
  <c r="K5" i="2"/>
  <c r="I5" i="2"/>
  <c r="G5" i="2"/>
  <c r="M4" i="2"/>
  <c r="K4" i="2"/>
  <c r="I4" i="2"/>
  <c r="G4" i="2"/>
  <c r="B14" i="4"/>
  <c r="B10" i="4"/>
  <c r="B15" i="4"/>
  <c r="B12" i="4"/>
  <c r="B13" i="4"/>
  <c r="B11" i="4"/>
  <c r="M8" i="1"/>
  <c r="M9" i="1"/>
  <c r="K8" i="1"/>
  <c r="K9" i="1"/>
  <c r="I8" i="1"/>
  <c r="I9" i="1"/>
  <c r="G9" i="1"/>
  <c r="G8" i="1"/>
  <c r="M7" i="1"/>
  <c r="K7" i="1"/>
  <c r="I7" i="1"/>
  <c r="G7" i="1"/>
</calcChain>
</file>

<file path=xl/sharedStrings.xml><?xml version="1.0" encoding="utf-8"?>
<sst xmlns="http://schemas.openxmlformats.org/spreadsheetml/2006/main" count="98" uniqueCount="45">
  <si>
    <t>MRN</t>
  </si>
  <si>
    <t>Last PMP check</t>
  </si>
  <si>
    <t>Doe</t>
  </si>
  <si>
    <t>Jane</t>
  </si>
  <si>
    <t>Johnson</t>
  </si>
  <si>
    <t>Bob</t>
  </si>
  <si>
    <t>Patterson</t>
  </si>
  <si>
    <t>Pete</t>
  </si>
  <si>
    <t>Example Excel tracking &amp; monitoring sheet</t>
  </si>
  <si>
    <t>Current MED</t>
  </si>
  <si>
    <t>MED @ baseline</t>
  </si>
  <si>
    <t>Next PMP check due</t>
  </si>
  <si>
    <t>Last agreement date</t>
  </si>
  <si>
    <t>Next agreement date due</t>
  </si>
  <si>
    <t>Next pain appt due</t>
  </si>
  <si>
    <t>Last pain appt</t>
  </si>
  <si>
    <t>Next pain appt scheduled</t>
  </si>
  <si>
    <t>Other potential data to track:</t>
  </si>
  <si>
    <t>Results of assessments/checks</t>
  </si>
  <si>
    <t>Concurrent use of sedatives</t>
  </si>
  <si>
    <t>Risk level</t>
  </si>
  <si>
    <t>Quality of life measure, e.g. PEG scale</t>
  </si>
  <si>
    <t>Last name</t>
  </si>
  <si>
    <t>First name</t>
  </si>
  <si>
    <t>Last UDT</t>
  </si>
  <si>
    <t>Next UDT due</t>
  </si>
  <si>
    <t>Average MED</t>
  </si>
  <si>
    <r>
      <t xml:space="preserve">Proportion MED </t>
    </r>
    <r>
      <rPr>
        <sz val="11"/>
        <color theme="1"/>
        <rFont val="Calibri"/>
        <family val="2"/>
      </rPr>
      <t>≥ 50</t>
    </r>
  </si>
  <si>
    <r>
      <t xml:space="preserve">Proportion MED </t>
    </r>
    <r>
      <rPr>
        <sz val="11"/>
        <color theme="1"/>
        <rFont val="Calibri"/>
        <family val="2"/>
      </rPr>
      <t>≥ 90</t>
    </r>
  </si>
  <si>
    <r>
      <t xml:space="preserve">Count MED </t>
    </r>
    <r>
      <rPr>
        <sz val="11"/>
        <color theme="1"/>
        <rFont val="Calibri"/>
        <family val="2"/>
      </rPr>
      <t>≥ 50</t>
    </r>
  </si>
  <si>
    <t>Count MED ≥ 90</t>
  </si>
  <si>
    <t>Total number of patients</t>
  </si>
  <si>
    <t>Clinic Overall</t>
  </si>
  <si>
    <t>Patient 1</t>
  </si>
  <si>
    <t>Patient 2</t>
  </si>
  <si>
    <t>Patient 3</t>
  </si>
  <si>
    <t>←</t>
  </si>
  <si>
    <t>Insert appropriate number of rows, then copy-paste patient MED values in column B above "Total  number of patients". These can come from the PMP or an EHR query.</t>
  </si>
  <si>
    <t>These values should automatically calculate. If not, check the data range in the formula.</t>
  </si>
  <si>
    <t>Clinician patient panel tracking &amp; monitoring sheet</t>
  </si>
  <si>
    <t>This spreadsheet is an example of how to track &amp; monitor with limited resources. It can be used for pre-visit planning or for monitoring program success. It can be labor intensive to track this way, but might be your best option while you explore more EHR-integrated approaches.</t>
  </si>
  <si>
    <t>6 Building Blocks Program</t>
  </si>
  <si>
    <t>TRACKING &amp; MONITORING EXAMPLE: Version 2018-01-25</t>
  </si>
  <si>
    <r>
      <rPr>
        <b/>
        <sz val="11"/>
        <color theme="1"/>
        <rFont val="Calibri"/>
        <family val="2"/>
        <scheme val="minor"/>
      </rPr>
      <t xml:space="preserve">Instructions for using the clinician patient panel tracking &amp; monitoring spreadsheet: </t>
    </r>
    <r>
      <rPr>
        <sz val="11"/>
        <color theme="1"/>
        <rFont val="Calibri"/>
        <family val="2"/>
        <scheme val="minor"/>
      </rPr>
      <t xml:space="preserve">
1) Pull PMP data for each prescriber to get initial list of patients; 
2) Add the names and MEDs from under the PMP "MED Max summary" to this spreadsheet; 
3) Prescribers review PMP lists and identify which patients receiving opioids are actual COT patients and which to delete from the list; 
4) Opioid improvement team decides key measures to initially track and plans an approach. Depending on capacity, this could just be 1-2 measures;
5) Opioid improvement team monitors and</t>
    </r>
  </si>
  <si>
    <r>
      <rPr>
        <b/>
        <sz val="11"/>
        <color theme="1"/>
        <rFont val="Calibri"/>
        <family val="2"/>
        <scheme val="minor"/>
      </rPr>
      <t xml:space="preserve">Instructions for using the Clinic Overall spreadsheet: </t>
    </r>
    <r>
      <rPr>
        <sz val="11"/>
        <color theme="1"/>
        <rFont val="Calibri"/>
        <family val="2"/>
        <scheme val="minor"/>
      </rPr>
      <t xml:space="preserve">
1) Pull PMP data for each prescriber to get initial list of patients; 
2) Add the names and MEDs from under the PMP "MED Max summary" to this spreadsheet (insert enough rows above the solid line and copy-paste the names and MED values into columns A &amp; B); 
3) Prescribers review PMP lists and identify which patients receiving opioids are actual COT patients and which to delete from the list;
4) Values should automatically calculate under the solid line. If not, check the data range in the formula.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</si>
</sst>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</font>
    <font>
      <b/>
      <u/>
      <sz val="11"/>
      <color theme="1"/>
      <name val="Cambria"/>
      <family val="1"/>
    </font>
    <font>
      <sz val="11"/>
      <color theme="1"/>
      <name val="Courier New"/>
      <family val="3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1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indent="8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4" sqref="A4:K4"/>
    </sheetView>
  </sheetViews>
  <sheetFormatPr defaultColWidth="8.85546875" defaultRowHeight="15" x14ac:dyDescent="0.25"/>
  <cols>
    <col min="1" max="1" width="23.28515625" bestFit="1" customWidth="1"/>
  </cols>
  <sheetData>
    <row r="1" spans="1:16" x14ac:dyDescent="0.25">
      <c r="A1" s="9" t="s">
        <v>32</v>
      </c>
    </row>
    <row r="2" spans="1:16" x14ac:dyDescent="0.25">
      <c r="A2" s="9"/>
    </row>
    <row r="3" spans="1:16" ht="109.5" customHeight="1" x14ac:dyDescent="0.25">
      <c r="A3" s="17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P3" s="14"/>
    </row>
    <row r="4" spans="1:1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P4" s="14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P5" s="14"/>
    </row>
    <row r="6" spans="1:16" x14ac:dyDescent="0.25">
      <c r="B6" s="2" t="s">
        <v>9</v>
      </c>
      <c r="P6" s="14"/>
    </row>
    <row r="7" spans="1:16" x14ac:dyDescent="0.25">
      <c r="A7" t="s">
        <v>33</v>
      </c>
      <c r="B7">
        <v>56</v>
      </c>
      <c r="E7" s="16" t="s">
        <v>37</v>
      </c>
      <c r="F7" s="16"/>
      <c r="G7" s="16"/>
      <c r="H7" s="16"/>
      <c r="I7" s="16"/>
      <c r="J7" s="16"/>
      <c r="K7" s="16"/>
    </row>
    <row r="8" spans="1:16" ht="28.5" customHeight="1" x14ac:dyDescent="0.45">
      <c r="A8" t="s">
        <v>34</v>
      </c>
      <c r="B8">
        <v>20</v>
      </c>
      <c r="D8" s="10" t="s">
        <v>36</v>
      </c>
      <c r="E8" s="16"/>
      <c r="F8" s="16"/>
      <c r="G8" s="16"/>
      <c r="H8" s="16"/>
      <c r="I8" s="16"/>
      <c r="J8" s="16"/>
      <c r="K8" s="16"/>
    </row>
    <row r="9" spans="1:16" x14ac:dyDescent="0.25">
      <c r="A9" t="s">
        <v>35</v>
      </c>
      <c r="B9">
        <v>100</v>
      </c>
      <c r="E9" s="16"/>
      <c r="F9" s="16"/>
      <c r="G9" s="16"/>
      <c r="H9" s="16"/>
      <c r="I9" s="16"/>
      <c r="J9" s="16"/>
      <c r="K9" s="16"/>
    </row>
    <row r="10" spans="1:16" x14ac:dyDescent="0.25">
      <c r="A10" s="11" t="s">
        <v>31</v>
      </c>
      <c r="B10" s="11">
        <f>COUNT(B7:B9)</f>
        <v>3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6" x14ac:dyDescent="0.25">
      <c r="A11" t="s">
        <v>26</v>
      </c>
      <c r="B11" s="8">
        <f>AVERAGE(B7:B9)</f>
        <v>58.666666666666664</v>
      </c>
    </row>
    <row r="12" spans="1:16" ht="36.75" customHeight="1" x14ac:dyDescent="0.45">
      <c r="A12" t="s">
        <v>29</v>
      </c>
      <c r="B12">
        <f>COUNTIF(B7:B9,"&gt;= 50")</f>
        <v>2</v>
      </c>
      <c r="D12" s="10" t="s">
        <v>36</v>
      </c>
      <c r="E12" s="15" t="s">
        <v>38</v>
      </c>
      <c r="F12" s="15"/>
      <c r="G12" s="15"/>
      <c r="H12" s="15"/>
      <c r="I12" s="15"/>
      <c r="J12" s="15"/>
      <c r="K12" s="15"/>
    </row>
    <row r="13" spans="1:16" x14ac:dyDescent="0.25">
      <c r="A13" t="s">
        <v>27</v>
      </c>
      <c r="B13" s="8">
        <f>B12/B10</f>
        <v>0.66666666666666663</v>
      </c>
    </row>
    <row r="14" spans="1:16" x14ac:dyDescent="0.25">
      <c r="A14" t="s">
        <v>30</v>
      </c>
      <c r="B14">
        <f>COUNTIF(B7:B9,"&gt;= 90")</f>
        <v>1</v>
      </c>
    </row>
    <row r="15" spans="1:16" x14ac:dyDescent="0.25">
      <c r="A15" t="s">
        <v>28</v>
      </c>
      <c r="B15" s="8">
        <f>B14/B10</f>
        <v>0.33333333333333331</v>
      </c>
    </row>
  </sheetData>
  <mergeCells count="3">
    <mergeCell ref="E12:K12"/>
    <mergeCell ref="E7:K9"/>
    <mergeCell ref="A3:K3"/>
  </mergeCells>
  <conditionalFormatting sqref="B7:B10">
    <cfRule type="cellIs" dxfId="31" priority="1" operator="greaterThan">
      <formula>50</formula>
    </cfRule>
  </conditionalFormatting>
  <conditionalFormatting sqref="B7">
    <cfRule type="cellIs" dxfId="30" priority="2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activeCell="I20" sqref="I20"/>
    </sheetView>
  </sheetViews>
  <sheetFormatPr defaultColWidth="8.85546875" defaultRowHeight="15" x14ac:dyDescent="0.25"/>
  <cols>
    <col min="1" max="1" width="9.85546875" customWidth="1"/>
    <col min="2" max="2" width="10.85546875" customWidth="1"/>
    <col min="3" max="3" width="7.28515625" customWidth="1"/>
    <col min="4" max="4" width="15.7109375" bestFit="1" customWidth="1"/>
    <col min="5" max="5" width="12.28515625" bestFit="1" customWidth="1"/>
    <col min="6" max="6" width="9.7109375" bestFit="1" customWidth="1"/>
    <col min="7" max="7" width="13.42578125" bestFit="1" customWidth="1"/>
    <col min="8" max="8" width="19.28515625" bestFit="1" customWidth="1"/>
    <col min="9" max="9" width="24.140625" bestFit="1" customWidth="1"/>
    <col min="10" max="10" width="14.42578125" bestFit="1" customWidth="1"/>
    <col min="11" max="11" width="19.42578125" bestFit="1" customWidth="1"/>
    <col min="12" max="12" width="13.140625" customWidth="1"/>
    <col min="13" max="13" width="17.85546875" customWidth="1"/>
    <col min="14" max="14" width="24" customWidth="1"/>
  </cols>
  <sheetData>
    <row r="1" spans="1:14" x14ac:dyDescent="0.25">
      <c r="A1" s="12" t="s">
        <v>39</v>
      </c>
    </row>
    <row r="2" spans="1:14" ht="30" customHeight="1" x14ac:dyDescent="0.25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x14ac:dyDescent="0.25">
      <c r="A3" s="12"/>
    </row>
    <row r="4" spans="1:14" ht="93.75" customHeight="1" x14ac:dyDescent="0.25">
      <c r="A4" s="17" t="s">
        <v>43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4" s="2" customFormat="1" x14ac:dyDescent="0.25">
      <c r="A6" s="2" t="s">
        <v>22</v>
      </c>
      <c r="B6" s="2" t="s">
        <v>23</v>
      </c>
      <c r="C6" s="2" t="s">
        <v>0</v>
      </c>
      <c r="D6" s="2" t="s">
        <v>10</v>
      </c>
      <c r="E6" s="2" t="s">
        <v>9</v>
      </c>
      <c r="F6" s="2" t="s">
        <v>24</v>
      </c>
      <c r="G6" s="2" t="s">
        <v>25</v>
      </c>
      <c r="H6" s="2" t="s">
        <v>12</v>
      </c>
      <c r="I6" s="2" t="s">
        <v>13</v>
      </c>
      <c r="J6" s="2" t="s">
        <v>1</v>
      </c>
      <c r="K6" s="2" t="s">
        <v>11</v>
      </c>
      <c r="L6" s="2" t="s">
        <v>15</v>
      </c>
      <c r="M6" s="2" t="s">
        <v>14</v>
      </c>
      <c r="N6" s="2" t="s">
        <v>16</v>
      </c>
    </row>
    <row r="7" spans="1:14" x14ac:dyDescent="0.25">
      <c r="A7" t="s">
        <v>2</v>
      </c>
      <c r="B7" t="s">
        <v>3</v>
      </c>
      <c r="C7">
        <v>345623</v>
      </c>
      <c r="D7">
        <v>56</v>
      </c>
      <c r="E7">
        <v>56</v>
      </c>
      <c r="F7" s="1">
        <v>42433</v>
      </c>
      <c r="G7" s="1">
        <f>F7+180</f>
        <v>42613</v>
      </c>
      <c r="H7" s="1">
        <v>42736</v>
      </c>
      <c r="I7" s="1">
        <f>H7+365</f>
        <v>43101</v>
      </c>
      <c r="J7" s="1">
        <v>42795</v>
      </c>
      <c r="K7" s="1">
        <f>J7+180</f>
        <v>42975</v>
      </c>
      <c r="L7" s="1">
        <v>42797</v>
      </c>
      <c r="M7" s="1">
        <f>L7+90</f>
        <v>42887</v>
      </c>
      <c r="N7" s="1">
        <v>42889</v>
      </c>
    </row>
    <row r="8" spans="1:14" x14ac:dyDescent="0.25">
      <c r="A8" t="s">
        <v>4</v>
      </c>
      <c r="B8" t="s">
        <v>5</v>
      </c>
      <c r="C8">
        <v>387297</v>
      </c>
      <c r="D8">
        <v>45</v>
      </c>
      <c r="E8">
        <v>20</v>
      </c>
      <c r="F8" s="1">
        <v>42829</v>
      </c>
      <c r="G8" s="1">
        <f t="shared" ref="G8:G9" si="0">F8+180</f>
        <v>43009</v>
      </c>
      <c r="H8" s="1">
        <v>42592</v>
      </c>
      <c r="I8" s="1">
        <f t="shared" ref="I8:I9" si="1">H8+365</f>
        <v>42957</v>
      </c>
      <c r="J8" s="1">
        <v>42633</v>
      </c>
      <c r="K8" s="1">
        <f t="shared" ref="K8:K9" si="2">J8+180</f>
        <v>42813</v>
      </c>
      <c r="L8" s="1">
        <v>42455</v>
      </c>
      <c r="M8" s="1">
        <f t="shared" ref="M8:M9" si="3">L8+90</f>
        <v>42545</v>
      </c>
    </row>
    <row r="9" spans="1:14" x14ac:dyDescent="0.25">
      <c r="A9" t="s">
        <v>6</v>
      </c>
      <c r="B9" t="s">
        <v>7</v>
      </c>
      <c r="C9">
        <v>38723</v>
      </c>
      <c r="D9">
        <v>75</v>
      </c>
      <c r="E9">
        <v>100</v>
      </c>
      <c r="F9" s="1">
        <v>42817</v>
      </c>
      <c r="G9" s="1">
        <f t="shared" si="0"/>
        <v>42997</v>
      </c>
      <c r="H9" s="1">
        <v>42568</v>
      </c>
      <c r="I9" s="1">
        <f t="shared" si="1"/>
        <v>42933</v>
      </c>
      <c r="J9" s="1">
        <v>42618</v>
      </c>
      <c r="K9" s="1">
        <f t="shared" si="2"/>
        <v>42798</v>
      </c>
      <c r="L9" s="1">
        <v>42809</v>
      </c>
      <c r="M9" s="1">
        <f t="shared" si="3"/>
        <v>42899</v>
      </c>
      <c r="N9" s="1">
        <v>42962</v>
      </c>
    </row>
    <row r="10" spans="1:14" x14ac:dyDescent="0.25">
      <c r="G10" s="3"/>
      <c r="H10" s="4"/>
      <c r="I10" s="3"/>
      <c r="J10" s="4"/>
      <c r="K10" s="3"/>
      <c r="L10" s="4"/>
      <c r="M10" s="3"/>
      <c r="N10" s="4"/>
    </row>
    <row r="11" spans="1:14" x14ac:dyDescent="0.25">
      <c r="G11" s="3"/>
      <c r="H11" s="4"/>
      <c r="I11" s="3"/>
      <c r="J11" s="4"/>
      <c r="K11" s="3"/>
      <c r="L11" s="4"/>
      <c r="M11" s="3"/>
      <c r="N11" s="4"/>
    </row>
    <row r="12" spans="1:14" x14ac:dyDescent="0.25">
      <c r="A12" s="7" t="s">
        <v>17</v>
      </c>
      <c r="G12" s="3"/>
      <c r="I12" s="3"/>
      <c r="J12" s="4"/>
      <c r="K12" s="3"/>
      <c r="L12" s="4"/>
      <c r="M12" s="3"/>
      <c r="N12" s="4"/>
    </row>
    <row r="13" spans="1:14" x14ac:dyDescent="0.25">
      <c r="A13" s="4" t="s">
        <v>18</v>
      </c>
      <c r="G13" s="3"/>
      <c r="I13" s="3"/>
      <c r="J13" s="4"/>
      <c r="K13" s="3"/>
      <c r="L13" s="4"/>
      <c r="M13" s="3"/>
      <c r="N13" s="4"/>
    </row>
    <row r="14" spans="1:14" x14ac:dyDescent="0.25">
      <c r="A14" s="4" t="s">
        <v>19</v>
      </c>
      <c r="G14" s="3"/>
      <c r="I14" s="3"/>
      <c r="J14" s="4"/>
      <c r="K14" s="3"/>
      <c r="L14" s="4"/>
      <c r="M14" s="3"/>
      <c r="N14" s="4"/>
    </row>
    <row r="15" spans="1:14" x14ac:dyDescent="0.25">
      <c r="A15" s="4" t="s">
        <v>20</v>
      </c>
      <c r="G15" s="3"/>
      <c r="I15" s="3"/>
      <c r="J15" s="4"/>
      <c r="K15" s="3"/>
      <c r="L15" s="4"/>
      <c r="M15" s="3"/>
      <c r="N15" s="4"/>
    </row>
    <row r="16" spans="1:14" x14ac:dyDescent="0.25">
      <c r="A16" s="4" t="s">
        <v>21</v>
      </c>
      <c r="G16" s="3"/>
      <c r="I16" s="3"/>
      <c r="J16" s="4"/>
      <c r="K16" s="3"/>
      <c r="L16" s="4"/>
      <c r="M16" s="3"/>
      <c r="N16" s="4"/>
    </row>
    <row r="17" spans="7:14" x14ac:dyDescent="0.25">
      <c r="G17" s="3"/>
      <c r="H17" s="4"/>
      <c r="I17" s="3"/>
      <c r="J17" s="4"/>
      <c r="K17" s="3"/>
      <c r="L17" s="4"/>
      <c r="M17" s="3"/>
      <c r="N17" s="4"/>
    </row>
    <row r="18" spans="7:14" x14ac:dyDescent="0.25">
      <c r="G18" s="3"/>
      <c r="H18" s="4"/>
      <c r="I18" s="3"/>
      <c r="J18" s="4"/>
      <c r="K18" s="3"/>
      <c r="L18" s="4"/>
      <c r="M18" s="6" t="s">
        <v>41</v>
      </c>
      <c r="N18" s="4"/>
    </row>
    <row r="19" spans="7:14" x14ac:dyDescent="0.25">
      <c r="G19" s="3"/>
      <c r="H19" s="4"/>
      <c r="I19" s="3"/>
      <c r="J19" s="4"/>
      <c r="K19" s="3"/>
      <c r="L19" s="4"/>
      <c r="M19" s="5" t="s">
        <v>42</v>
      </c>
      <c r="N19" s="4"/>
    </row>
    <row r="20" spans="7:14" x14ac:dyDescent="0.25">
      <c r="G20" s="3"/>
      <c r="H20" s="4"/>
      <c r="I20" s="3"/>
      <c r="J20" s="4"/>
      <c r="K20" s="3"/>
      <c r="L20" s="4"/>
      <c r="M20" s="3"/>
      <c r="N20" s="4"/>
    </row>
    <row r="21" spans="7:14" x14ac:dyDescent="0.25">
      <c r="G21" s="3"/>
      <c r="H21" s="4"/>
      <c r="I21" s="3"/>
      <c r="J21" s="4"/>
      <c r="K21" s="3"/>
      <c r="L21" s="4"/>
      <c r="M21" s="3"/>
      <c r="N21" s="4"/>
    </row>
    <row r="22" spans="7:14" x14ac:dyDescent="0.25">
      <c r="G22" s="3"/>
      <c r="H22" s="4"/>
      <c r="I22" s="3"/>
      <c r="J22" s="4"/>
      <c r="K22" s="3"/>
      <c r="L22" s="4"/>
      <c r="M22" s="3"/>
      <c r="N22" s="4"/>
    </row>
    <row r="23" spans="7:14" x14ac:dyDescent="0.25">
      <c r="G23" s="3"/>
      <c r="H23" s="4"/>
      <c r="I23" s="3"/>
      <c r="J23" s="4"/>
      <c r="K23" s="3"/>
      <c r="L23" s="4"/>
      <c r="M23" s="3"/>
      <c r="N23" s="4"/>
    </row>
    <row r="24" spans="7:14" x14ac:dyDescent="0.25">
      <c r="G24" s="3"/>
      <c r="H24" s="4"/>
      <c r="I24" s="3"/>
      <c r="J24" s="4"/>
      <c r="K24" s="3"/>
      <c r="L24" s="4"/>
      <c r="M24" s="3"/>
      <c r="N24" s="4"/>
    </row>
    <row r="25" spans="7:14" x14ac:dyDescent="0.25">
      <c r="G25" s="3"/>
      <c r="H25" s="4"/>
      <c r="I25" s="3"/>
      <c r="J25" s="4"/>
      <c r="K25" s="3"/>
      <c r="L25" s="4"/>
      <c r="M25" s="3"/>
      <c r="N25" s="4"/>
    </row>
    <row r="26" spans="7:14" x14ac:dyDescent="0.25">
      <c r="G26" s="3"/>
      <c r="H26" s="4"/>
      <c r="I26" s="3"/>
      <c r="J26" s="4"/>
      <c r="K26" s="3"/>
      <c r="L26" s="4"/>
      <c r="M26" s="3"/>
      <c r="N26" s="4"/>
    </row>
    <row r="27" spans="7:14" x14ac:dyDescent="0.25">
      <c r="G27" s="3"/>
      <c r="H27" s="4"/>
      <c r="I27" s="3"/>
      <c r="J27" s="4"/>
      <c r="K27" s="3"/>
      <c r="L27" s="4"/>
      <c r="M27" s="3"/>
      <c r="N27" s="4"/>
    </row>
    <row r="28" spans="7:14" x14ac:dyDescent="0.25">
      <c r="G28" s="3"/>
      <c r="H28" s="4"/>
      <c r="I28" s="3"/>
      <c r="J28" s="4"/>
      <c r="K28" s="3"/>
      <c r="L28" s="4"/>
      <c r="M28" s="3"/>
      <c r="N28" s="4"/>
    </row>
    <row r="29" spans="7:14" x14ac:dyDescent="0.25">
      <c r="G29" s="3"/>
      <c r="H29" s="4"/>
      <c r="I29" s="3"/>
      <c r="J29" s="4"/>
      <c r="K29" s="3"/>
      <c r="L29" s="4"/>
      <c r="M29" s="3"/>
      <c r="N29" s="4"/>
    </row>
    <row r="30" spans="7:14" x14ac:dyDescent="0.25">
      <c r="G30" s="3"/>
      <c r="H30" s="4"/>
      <c r="I30" s="3"/>
      <c r="J30" s="4"/>
      <c r="K30" s="3"/>
      <c r="L30" s="4"/>
      <c r="M30" s="3"/>
      <c r="N30" s="4"/>
    </row>
    <row r="31" spans="7:14" x14ac:dyDescent="0.25">
      <c r="G31" s="3"/>
      <c r="H31" s="4"/>
      <c r="I31" s="3"/>
      <c r="J31" s="4"/>
      <c r="K31" s="3"/>
      <c r="L31" s="4"/>
      <c r="M31" s="3"/>
      <c r="N31" s="4"/>
    </row>
    <row r="32" spans="7:14" x14ac:dyDescent="0.25">
      <c r="G32" s="3"/>
      <c r="H32" s="4"/>
      <c r="I32" s="3"/>
      <c r="J32" s="4"/>
      <c r="K32" s="3"/>
      <c r="L32" s="4"/>
      <c r="M32" s="3"/>
      <c r="N32" s="4"/>
    </row>
    <row r="33" spans="7:14" x14ac:dyDescent="0.25">
      <c r="G33" s="3"/>
      <c r="H33" s="4"/>
      <c r="I33" s="3"/>
      <c r="J33" s="4"/>
      <c r="K33" s="3"/>
      <c r="L33" s="4"/>
      <c r="M33" s="3"/>
      <c r="N33" s="4"/>
    </row>
    <row r="34" spans="7:14" x14ac:dyDescent="0.25">
      <c r="G34" s="3"/>
      <c r="H34" s="4"/>
      <c r="I34" s="3"/>
      <c r="J34" s="4"/>
      <c r="K34" s="3"/>
      <c r="L34" s="4"/>
      <c r="M34" s="3"/>
      <c r="N34" s="4"/>
    </row>
    <row r="35" spans="7:14" x14ac:dyDescent="0.25">
      <c r="G35" s="3"/>
      <c r="H35" s="4"/>
      <c r="I35" s="3"/>
      <c r="J35" s="4"/>
      <c r="K35" s="3"/>
      <c r="L35" s="4"/>
      <c r="M35" s="3"/>
      <c r="N35" s="4"/>
    </row>
    <row r="36" spans="7:14" x14ac:dyDescent="0.25">
      <c r="G36" s="4"/>
      <c r="H36" s="4"/>
      <c r="I36" s="4"/>
      <c r="J36" s="4"/>
      <c r="K36" s="4"/>
      <c r="L36" s="4"/>
      <c r="M36" s="4"/>
      <c r="N36" s="4"/>
    </row>
    <row r="37" spans="7:14" x14ac:dyDescent="0.25">
      <c r="G37" s="4"/>
      <c r="H37" s="4"/>
      <c r="I37" s="4"/>
      <c r="J37" s="4"/>
      <c r="K37" s="4"/>
      <c r="L37" s="4"/>
      <c r="M37" s="4"/>
      <c r="N37" s="4"/>
    </row>
    <row r="38" spans="7:14" x14ac:dyDescent="0.25">
      <c r="G38" s="4"/>
      <c r="H38" s="4"/>
      <c r="I38" s="4"/>
      <c r="J38" s="4"/>
      <c r="K38" s="4"/>
      <c r="L38" s="4"/>
      <c r="M38" s="4"/>
      <c r="N38" s="4"/>
    </row>
    <row r="39" spans="7:14" x14ac:dyDescent="0.25">
      <c r="G39" s="4"/>
      <c r="H39" s="4"/>
      <c r="I39" s="4"/>
      <c r="J39" s="4"/>
      <c r="K39" s="4"/>
      <c r="L39" s="4"/>
      <c r="M39" s="4"/>
      <c r="N39" s="4"/>
    </row>
    <row r="40" spans="7:14" x14ac:dyDescent="0.25">
      <c r="G40" s="4"/>
      <c r="H40" s="4"/>
      <c r="I40" s="4"/>
      <c r="J40" s="4"/>
      <c r="K40" s="4"/>
      <c r="L40" s="4"/>
      <c r="M40" s="4"/>
      <c r="N40" s="4"/>
    </row>
    <row r="41" spans="7:14" x14ac:dyDescent="0.25">
      <c r="G41" s="4"/>
      <c r="H41" s="4"/>
      <c r="I41" s="4"/>
      <c r="J41" s="4"/>
      <c r="K41" s="4"/>
      <c r="L41" s="4"/>
      <c r="M41" s="4"/>
      <c r="N41" s="4"/>
    </row>
    <row r="42" spans="7:14" x14ac:dyDescent="0.25">
      <c r="G42" s="4"/>
      <c r="H42" s="4"/>
      <c r="I42" s="4"/>
      <c r="J42" s="4"/>
      <c r="K42" s="4"/>
      <c r="L42" s="4"/>
      <c r="M42" s="4"/>
      <c r="N42" s="4"/>
    </row>
    <row r="43" spans="7:14" x14ac:dyDescent="0.25">
      <c r="G43" s="4"/>
      <c r="H43" s="4"/>
      <c r="I43" s="4"/>
      <c r="J43" s="4"/>
      <c r="K43" s="4"/>
      <c r="L43" s="4"/>
      <c r="M43" s="4"/>
      <c r="N43" s="4"/>
    </row>
    <row r="44" spans="7:14" x14ac:dyDescent="0.25">
      <c r="G44" s="4"/>
      <c r="H44" s="4"/>
      <c r="I44" s="4"/>
      <c r="J44" s="4"/>
      <c r="K44" s="4"/>
      <c r="L44" s="4"/>
      <c r="M44" s="4"/>
      <c r="N44" s="4"/>
    </row>
    <row r="45" spans="7:14" x14ac:dyDescent="0.25">
      <c r="G45" s="4"/>
      <c r="H45" s="4"/>
      <c r="I45" s="4"/>
      <c r="J45" s="4"/>
      <c r="K45" s="4"/>
      <c r="L45" s="4"/>
      <c r="M45" s="4"/>
      <c r="N45" s="4"/>
    </row>
  </sheetData>
  <autoFilter ref="A6:N6"/>
  <mergeCells count="2">
    <mergeCell ref="A4:K4"/>
    <mergeCell ref="A2:K2"/>
  </mergeCells>
  <conditionalFormatting sqref="E7">
    <cfRule type="cellIs" dxfId="29" priority="13" operator="greaterThan">
      <formula>50</formula>
    </cfRule>
  </conditionalFormatting>
  <conditionalFormatting sqref="G7">
    <cfRule type="cellIs" dxfId="28" priority="9" operator="lessThan">
      <formula>TODAY()</formula>
    </cfRule>
  </conditionalFormatting>
  <conditionalFormatting sqref="I7:I9">
    <cfRule type="cellIs" dxfId="27" priority="8" operator="lessThan">
      <formula>TODAY()</formula>
    </cfRule>
  </conditionalFormatting>
  <conditionalFormatting sqref="K7:K9">
    <cfRule type="cellIs" dxfId="26" priority="7" operator="lessThan">
      <formula>TODAY()</formula>
    </cfRule>
  </conditionalFormatting>
  <conditionalFormatting sqref="M7:M9">
    <cfRule type="cellIs" dxfId="25" priority="6" operator="lessThan">
      <formula>TODAY()</formula>
    </cfRule>
  </conditionalFormatting>
  <conditionalFormatting sqref="G8:G9">
    <cfRule type="cellIs" dxfId="24" priority="5" operator="lessThan">
      <formula>TODAY()</formula>
    </cfRule>
  </conditionalFormatting>
  <conditionalFormatting sqref="E7:E1048576">
    <cfRule type="cellIs" dxfId="23" priority="4" operator="greaterThan">
      <formula>50</formula>
    </cfRule>
  </conditionalFormatting>
  <conditionalFormatting sqref="D7">
    <cfRule type="cellIs" dxfId="22" priority="3" operator="greaterThan">
      <formula>50</formula>
    </cfRule>
  </conditionalFormatting>
  <conditionalFormatting sqref="D7:D9">
    <cfRule type="cellIs" dxfId="21" priority="2" operator="greaterThan">
      <formula>50</formula>
    </cfRule>
  </conditionalFormatting>
  <conditionalFormatting sqref="D10:D35">
    <cfRule type="cellIs" dxfId="20" priority="1" operator="greaterThan">
      <formula>50</formula>
    </cfRule>
  </conditionalFormatting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11" sqref="D11"/>
    </sheetView>
  </sheetViews>
  <sheetFormatPr defaultColWidth="8.85546875" defaultRowHeight="15" x14ac:dyDescent="0.25"/>
  <cols>
    <col min="4" max="4" width="15.42578125" bestFit="1" customWidth="1"/>
    <col min="6" max="6" width="9.7109375" bestFit="1" customWidth="1"/>
    <col min="7" max="7" width="13.42578125" bestFit="1" customWidth="1"/>
    <col min="8" max="8" width="19.28515625" bestFit="1" customWidth="1"/>
    <col min="9" max="9" width="26.42578125" bestFit="1" customWidth="1"/>
    <col min="10" max="10" width="14.42578125" bestFit="1" customWidth="1"/>
    <col min="11" max="11" width="21.7109375" bestFit="1" customWidth="1"/>
    <col min="12" max="12" width="13.28515625" bestFit="1" customWidth="1"/>
    <col min="13" max="13" width="20.42578125" bestFit="1" customWidth="1"/>
    <col min="14" max="14" width="24" bestFit="1" customWidth="1"/>
  </cols>
  <sheetData>
    <row r="1" spans="1:14" x14ac:dyDescent="0.25">
      <c r="A1" s="12" t="s">
        <v>8</v>
      </c>
    </row>
    <row r="3" spans="1:14" x14ac:dyDescent="0.25">
      <c r="A3" s="2" t="s">
        <v>22</v>
      </c>
      <c r="B3" s="2" t="s">
        <v>23</v>
      </c>
      <c r="C3" s="2" t="s">
        <v>0</v>
      </c>
      <c r="D3" s="2" t="s">
        <v>10</v>
      </c>
      <c r="E3" s="2" t="s">
        <v>9</v>
      </c>
      <c r="F3" s="2" t="s">
        <v>24</v>
      </c>
      <c r="G3" s="2" t="s">
        <v>25</v>
      </c>
      <c r="H3" s="2" t="s">
        <v>12</v>
      </c>
      <c r="I3" s="2" t="s">
        <v>13</v>
      </c>
      <c r="J3" s="2" t="s">
        <v>1</v>
      </c>
      <c r="K3" s="2" t="s">
        <v>11</v>
      </c>
      <c r="L3" s="2" t="s">
        <v>15</v>
      </c>
      <c r="M3" s="2" t="s">
        <v>14</v>
      </c>
      <c r="N3" s="2" t="s">
        <v>16</v>
      </c>
    </row>
    <row r="4" spans="1:14" x14ac:dyDescent="0.25">
      <c r="A4" t="s">
        <v>2</v>
      </c>
      <c r="B4" t="s">
        <v>3</v>
      </c>
      <c r="C4">
        <v>345623</v>
      </c>
      <c r="D4">
        <v>56</v>
      </c>
      <c r="E4">
        <v>56</v>
      </c>
      <c r="F4" s="1">
        <v>42433</v>
      </c>
      <c r="G4" s="1">
        <f>F4+180</f>
        <v>42613</v>
      </c>
      <c r="H4" s="1">
        <v>42736</v>
      </c>
      <c r="I4" s="1">
        <f>H4+365</f>
        <v>43101</v>
      </c>
      <c r="J4" s="1">
        <v>42795</v>
      </c>
      <c r="K4" s="1">
        <f>J4+180</f>
        <v>42975</v>
      </c>
      <c r="L4" s="1">
        <v>42797</v>
      </c>
      <c r="M4" s="1">
        <f>L4+90</f>
        <v>42887</v>
      </c>
      <c r="N4" s="1">
        <v>42889</v>
      </c>
    </row>
    <row r="5" spans="1:14" x14ac:dyDescent="0.25">
      <c r="A5" t="s">
        <v>4</v>
      </c>
      <c r="B5" t="s">
        <v>5</v>
      </c>
      <c r="C5">
        <v>387297</v>
      </c>
      <c r="D5">
        <v>45</v>
      </c>
      <c r="E5">
        <v>20</v>
      </c>
      <c r="F5" s="1">
        <v>42829</v>
      </c>
      <c r="G5" s="1">
        <f t="shared" ref="G5:G6" si="0">F5+180</f>
        <v>43009</v>
      </c>
      <c r="H5" s="1">
        <v>42592</v>
      </c>
      <c r="I5" s="1">
        <f t="shared" ref="I5:I6" si="1">H5+365</f>
        <v>42957</v>
      </c>
      <c r="J5" s="1">
        <v>42633</v>
      </c>
      <c r="K5" s="1">
        <f t="shared" ref="K5:K6" si="2">J5+180</f>
        <v>42813</v>
      </c>
      <c r="L5" s="1">
        <v>42455</v>
      </c>
      <c r="M5" s="1">
        <f t="shared" ref="M5:M6" si="3">L5+90</f>
        <v>42545</v>
      </c>
    </row>
    <row r="6" spans="1:14" x14ac:dyDescent="0.25">
      <c r="A6" t="s">
        <v>6</v>
      </c>
      <c r="B6" t="s">
        <v>7</v>
      </c>
      <c r="C6">
        <v>38723</v>
      </c>
      <c r="D6">
        <v>75</v>
      </c>
      <c r="E6">
        <v>100</v>
      </c>
      <c r="F6" s="1">
        <v>42817</v>
      </c>
      <c r="G6" s="1">
        <f t="shared" si="0"/>
        <v>42997</v>
      </c>
      <c r="H6" s="1">
        <v>42568</v>
      </c>
      <c r="I6" s="1">
        <f t="shared" si="1"/>
        <v>42933</v>
      </c>
      <c r="J6" s="1">
        <v>42618</v>
      </c>
      <c r="K6" s="1">
        <f t="shared" si="2"/>
        <v>42798</v>
      </c>
      <c r="L6" s="1">
        <v>42809</v>
      </c>
      <c r="M6" s="1">
        <f t="shared" si="3"/>
        <v>42899</v>
      </c>
      <c r="N6" s="1">
        <v>42962</v>
      </c>
    </row>
    <row r="7" spans="1:14" x14ac:dyDescent="0.25">
      <c r="G7" s="3"/>
      <c r="H7" s="4"/>
      <c r="I7" s="3"/>
      <c r="J7" s="4"/>
      <c r="K7" s="3"/>
      <c r="L7" s="4"/>
      <c r="M7" s="3"/>
      <c r="N7" s="4"/>
    </row>
    <row r="8" spans="1:14" x14ac:dyDescent="0.25">
      <c r="G8" s="3"/>
      <c r="H8" s="4"/>
      <c r="I8" s="3"/>
      <c r="J8" s="4"/>
      <c r="K8" s="3"/>
      <c r="L8" s="4"/>
      <c r="M8" s="3"/>
      <c r="N8" s="4"/>
    </row>
    <row r="9" spans="1:14" x14ac:dyDescent="0.25">
      <c r="A9" s="7" t="s">
        <v>17</v>
      </c>
      <c r="G9" s="3"/>
      <c r="I9" s="3"/>
      <c r="J9" s="4"/>
      <c r="K9" s="3"/>
      <c r="L9" s="4"/>
      <c r="M9" s="3"/>
      <c r="N9" s="4"/>
    </row>
    <row r="10" spans="1:14" x14ac:dyDescent="0.25">
      <c r="A10" s="4" t="s">
        <v>18</v>
      </c>
      <c r="G10" s="3"/>
      <c r="I10" s="3"/>
      <c r="J10" s="4"/>
      <c r="K10" s="3"/>
      <c r="L10" s="4"/>
      <c r="M10" s="3"/>
      <c r="N10" s="4"/>
    </row>
    <row r="11" spans="1:14" x14ac:dyDescent="0.25">
      <c r="A11" s="4" t="s">
        <v>19</v>
      </c>
      <c r="G11" s="3"/>
      <c r="I11" s="3"/>
      <c r="J11" s="4"/>
      <c r="K11" s="3"/>
      <c r="L11" s="4"/>
      <c r="M11" s="3"/>
      <c r="N11" s="4"/>
    </row>
    <row r="12" spans="1:14" x14ac:dyDescent="0.25">
      <c r="A12" s="4" t="s">
        <v>20</v>
      </c>
      <c r="G12" s="3"/>
      <c r="I12" s="3"/>
      <c r="J12" s="4"/>
      <c r="K12" s="3"/>
      <c r="L12" s="4"/>
      <c r="M12" s="3"/>
      <c r="N12" s="4"/>
    </row>
    <row r="13" spans="1:14" x14ac:dyDescent="0.25">
      <c r="A13" s="4" t="s">
        <v>21</v>
      </c>
      <c r="G13" s="3"/>
      <c r="I13" s="3"/>
      <c r="J13" s="4"/>
      <c r="K13" s="3"/>
      <c r="L13" s="4"/>
      <c r="M13" s="3"/>
      <c r="N13" s="4"/>
    </row>
  </sheetData>
  <autoFilter ref="A3:N3"/>
  <conditionalFormatting sqref="E4">
    <cfRule type="cellIs" dxfId="19" priority="10" operator="greaterThan">
      <formula>50</formula>
    </cfRule>
  </conditionalFormatting>
  <conditionalFormatting sqref="G4">
    <cfRule type="cellIs" dxfId="18" priority="9" operator="lessThan">
      <formula>TODAY()</formula>
    </cfRule>
  </conditionalFormatting>
  <conditionalFormatting sqref="I4:I6">
    <cfRule type="cellIs" dxfId="17" priority="8" operator="lessThan">
      <formula>TODAY()</formula>
    </cfRule>
  </conditionalFormatting>
  <conditionalFormatting sqref="K4:K6">
    <cfRule type="cellIs" dxfId="16" priority="7" operator="lessThan">
      <formula>TODAY()</formula>
    </cfRule>
  </conditionalFormatting>
  <conditionalFormatting sqref="M4:M6">
    <cfRule type="cellIs" dxfId="15" priority="6" operator="lessThan">
      <formula>TODAY()</formula>
    </cfRule>
  </conditionalFormatting>
  <conditionalFormatting sqref="G5:G6">
    <cfRule type="cellIs" dxfId="14" priority="5" operator="lessThan">
      <formula>TODAY()</formula>
    </cfRule>
  </conditionalFormatting>
  <conditionalFormatting sqref="E4:E13">
    <cfRule type="cellIs" dxfId="13" priority="4" operator="greaterThan">
      <formula>50</formula>
    </cfRule>
  </conditionalFormatting>
  <conditionalFormatting sqref="D4">
    <cfRule type="cellIs" dxfId="12" priority="3" operator="greaterThan">
      <formula>50</formula>
    </cfRule>
  </conditionalFormatting>
  <conditionalFormatting sqref="D4:D6">
    <cfRule type="cellIs" dxfId="11" priority="2" operator="greaterThan">
      <formula>50</formula>
    </cfRule>
  </conditionalFormatting>
  <conditionalFormatting sqref="D7:D13">
    <cfRule type="cellIs" dxfId="10" priority="1" operator="greaterThan">
      <formula>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I22" sqref="I22"/>
    </sheetView>
  </sheetViews>
  <sheetFormatPr defaultColWidth="8.85546875" defaultRowHeight="15" x14ac:dyDescent="0.25"/>
  <cols>
    <col min="6" max="6" width="9.7109375" bestFit="1" customWidth="1"/>
    <col min="7" max="7" width="13.42578125" bestFit="1" customWidth="1"/>
    <col min="8" max="8" width="19.28515625" bestFit="1" customWidth="1"/>
    <col min="9" max="9" width="24.140625" bestFit="1" customWidth="1"/>
    <col min="10" max="10" width="14.42578125" bestFit="1" customWidth="1"/>
    <col min="11" max="11" width="19.42578125" bestFit="1" customWidth="1"/>
    <col min="12" max="12" width="13.28515625" bestFit="1" customWidth="1"/>
    <col min="13" max="13" width="18.140625" bestFit="1" customWidth="1"/>
    <col min="14" max="14" width="24" bestFit="1" customWidth="1"/>
  </cols>
  <sheetData>
    <row r="1" spans="1:14" x14ac:dyDescent="0.25">
      <c r="A1" s="12" t="s">
        <v>8</v>
      </c>
    </row>
    <row r="3" spans="1:14" x14ac:dyDescent="0.25">
      <c r="A3" s="2" t="s">
        <v>22</v>
      </c>
      <c r="B3" s="2" t="s">
        <v>23</v>
      </c>
      <c r="C3" s="2" t="s">
        <v>0</v>
      </c>
      <c r="D3" s="2" t="s">
        <v>10</v>
      </c>
      <c r="E3" s="2" t="s">
        <v>9</v>
      </c>
      <c r="F3" s="2" t="s">
        <v>24</v>
      </c>
      <c r="G3" s="2" t="s">
        <v>25</v>
      </c>
      <c r="H3" s="2" t="s">
        <v>12</v>
      </c>
      <c r="I3" s="2" t="s">
        <v>13</v>
      </c>
      <c r="J3" s="2" t="s">
        <v>1</v>
      </c>
      <c r="K3" s="2" t="s">
        <v>11</v>
      </c>
      <c r="L3" s="2" t="s">
        <v>15</v>
      </c>
      <c r="M3" s="2" t="s">
        <v>14</v>
      </c>
      <c r="N3" s="2" t="s">
        <v>16</v>
      </c>
    </row>
    <row r="4" spans="1:14" x14ac:dyDescent="0.25">
      <c r="A4" t="s">
        <v>2</v>
      </c>
      <c r="B4" t="s">
        <v>3</v>
      </c>
      <c r="C4">
        <v>345623</v>
      </c>
      <c r="D4">
        <v>56</v>
      </c>
      <c r="E4">
        <v>56</v>
      </c>
      <c r="F4" s="1">
        <v>42433</v>
      </c>
      <c r="G4" s="1">
        <f>F4+180</f>
        <v>42613</v>
      </c>
      <c r="H4" s="1">
        <v>42736</v>
      </c>
      <c r="I4" s="1">
        <f>H4+365</f>
        <v>43101</v>
      </c>
      <c r="J4" s="1">
        <v>42795</v>
      </c>
      <c r="K4" s="1">
        <f>J4+180</f>
        <v>42975</v>
      </c>
      <c r="L4" s="1">
        <v>42797</v>
      </c>
      <c r="M4" s="1">
        <f>L4+90</f>
        <v>42887</v>
      </c>
      <c r="N4" s="1">
        <v>42889</v>
      </c>
    </row>
    <row r="5" spans="1:14" x14ac:dyDescent="0.25">
      <c r="A5" t="s">
        <v>4</v>
      </c>
      <c r="B5" t="s">
        <v>5</v>
      </c>
      <c r="C5">
        <v>387297</v>
      </c>
      <c r="D5">
        <v>45</v>
      </c>
      <c r="E5">
        <v>20</v>
      </c>
      <c r="F5" s="1">
        <v>42829</v>
      </c>
      <c r="G5" s="1">
        <f t="shared" ref="G5:G6" si="0">F5+180</f>
        <v>43009</v>
      </c>
      <c r="H5" s="1">
        <v>42592</v>
      </c>
      <c r="I5" s="1">
        <f t="shared" ref="I5:I6" si="1">H5+365</f>
        <v>42957</v>
      </c>
      <c r="J5" s="1">
        <v>42633</v>
      </c>
      <c r="K5" s="1">
        <f t="shared" ref="K5:K6" si="2">J5+180</f>
        <v>42813</v>
      </c>
      <c r="L5" s="1">
        <v>42455</v>
      </c>
      <c r="M5" s="1">
        <f t="shared" ref="M5:M6" si="3">L5+90</f>
        <v>42545</v>
      </c>
    </row>
    <row r="6" spans="1:14" x14ac:dyDescent="0.25">
      <c r="A6" t="s">
        <v>6</v>
      </c>
      <c r="B6" t="s">
        <v>7</v>
      </c>
      <c r="C6">
        <v>38723</v>
      </c>
      <c r="D6">
        <v>75</v>
      </c>
      <c r="E6">
        <v>100</v>
      </c>
      <c r="F6" s="1">
        <v>42817</v>
      </c>
      <c r="G6" s="1">
        <f t="shared" si="0"/>
        <v>42997</v>
      </c>
      <c r="H6" s="1">
        <v>42568</v>
      </c>
      <c r="I6" s="1">
        <f t="shared" si="1"/>
        <v>42933</v>
      </c>
      <c r="J6" s="1">
        <v>42618</v>
      </c>
      <c r="K6" s="1">
        <f t="shared" si="2"/>
        <v>42798</v>
      </c>
      <c r="L6" s="1">
        <v>42809</v>
      </c>
      <c r="M6" s="1">
        <f t="shared" si="3"/>
        <v>42899</v>
      </c>
      <c r="N6" s="1">
        <v>42962</v>
      </c>
    </row>
    <row r="7" spans="1:14" x14ac:dyDescent="0.25">
      <c r="G7" s="3"/>
      <c r="H7" s="4"/>
      <c r="I7" s="3"/>
      <c r="J7" s="4"/>
      <c r="K7" s="3"/>
      <c r="L7" s="4"/>
      <c r="M7" s="3"/>
      <c r="N7" s="4"/>
    </row>
    <row r="8" spans="1:14" x14ac:dyDescent="0.25">
      <c r="G8" s="3"/>
      <c r="H8" s="4"/>
      <c r="I8" s="3"/>
      <c r="J8" s="4"/>
      <c r="K8" s="3"/>
      <c r="L8" s="4"/>
      <c r="M8" s="3"/>
      <c r="N8" s="4"/>
    </row>
    <row r="9" spans="1:14" x14ac:dyDescent="0.25">
      <c r="A9" s="7" t="s">
        <v>17</v>
      </c>
      <c r="G9" s="3"/>
      <c r="I9" s="3"/>
      <c r="J9" s="4"/>
      <c r="K9" s="3"/>
      <c r="L9" s="4"/>
      <c r="M9" s="3"/>
      <c r="N9" s="4"/>
    </row>
    <row r="10" spans="1:14" x14ac:dyDescent="0.25">
      <c r="A10" s="4" t="s">
        <v>18</v>
      </c>
      <c r="G10" s="3"/>
      <c r="I10" s="3"/>
      <c r="J10" s="4"/>
      <c r="K10" s="3"/>
      <c r="L10" s="4"/>
      <c r="M10" s="3"/>
      <c r="N10" s="4"/>
    </row>
    <row r="11" spans="1:14" x14ac:dyDescent="0.25">
      <c r="A11" s="4" t="s">
        <v>19</v>
      </c>
      <c r="G11" s="3"/>
      <c r="I11" s="3"/>
      <c r="J11" s="4"/>
      <c r="K11" s="3"/>
      <c r="L11" s="4"/>
      <c r="M11" s="3"/>
      <c r="N11" s="4"/>
    </row>
    <row r="12" spans="1:14" x14ac:dyDescent="0.25">
      <c r="A12" s="4" t="s">
        <v>20</v>
      </c>
      <c r="G12" s="3"/>
      <c r="I12" s="3"/>
      <c r="J12" s="4"/>
      <c r="K12" s="3"/>
      <c r="L12" s="4"/>
      <c r="M12" s="3"/>
      <c r="N12" s="4"/>
    </row>
    <row r="13" spans="1:14" x14ac:dyDescent="0.25">
      <c r="A13" s="4" t="s">
        <v>21</v>
      </c>
      <c r="G13" s="3"/>
      <c r="I13" s="3"/>
      <c r="J13" s="4"/>
      <c r="K13" s="3"/>
      <c r="L13" s="4"/>
      <c r="M13" s="3"/>
      <c r="N13" s="4"/>
    </row>
  </sheetData>
  <autoFilter ref="A3:N3"/>
  <conditionalFormatting sqref="E4">
    <cfRule type="cellIs" dxfId="9" priority="10" operator="greaterThan">
      <formula>50</formula>
    </cfRule>
  </conditionalFormatting>
  <conditionalFormatting sqref="G4">
    <cfRule type="cellIs" dxfId="8" priority="9" operator="lessThan">
      <formula>TODAY()</formula>
    </cfRule>
  </conditionalFormatting>
  <conditionalFormatting sqref="I4:I6">
    <cfRule type="cellIs" dxfId="7" priority="8" operator="lessThan">
      <formula>TODAY()</formula>
    </cfRule>
  </conditionalFormatting>
  <conditionalFormatting sqref="K4:K6">
    <cfRule type="cellIs" dxfId="6" priority="7" operator="lessThan">
      <formula>TODAY()</formula>
    </cfRule>
  </conditionalFormatting>
  <conditionalFormatting sqref="M4:M6">
    <cfRule type="cellIs" dxfId="5" priority="6" operator="lessThan">
      <formula>TODAY()</formula>
    </cfRule>
  </conditionalFormatting>
  <conditionalFormatting sqref="G5:G6">
    <cfRule type="cellIs" dxfId="4" priority="5" operator="lessThan">
      <formula>TODAY()</formula>
    </cfRule>
  </conditionalFormatting>
  <conditionalFormatting sqref="E4:E13">
    <cfRule type="cellIs" dxfId="3" priority="4" operator="greaterThan">
      <formula>50</formula>
    </cfRule>
  </conditionalFormatting>
  <conditionalFormatting sqref="D4">
    <cfRule type="cellIs" dxfId="2" priority="3" operator="greaterThan">
      <formula>50</formula>
    </cfRule>
  </conditionalFormatting>
  <conditionalFormatting sqref="D4:D6">
    <cfRule type="cellIs" dxfId="1" priority="2" operator="greaterThan">
      <formula>50</formula>
    </cfRule>
  </conditionalFormatting>
  <conditionalFormatting sqref="D7:D13">
    <cfRule type="cellIs" dxfId="0" priority="1" operator="greater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Clinic Overall</vt:lpstr>
      <vt:lpstr>Clinician name</vt:lpstr>
      <vt:lpstr>Clinician name 2</vt:lpstr>
      <vt:lpstr>Clinician name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Ike</dc:creator>
  <cp:lastModifiedBy>Brooke Ike</cp:lastModifiedBy>
  <cp:lastPrinted>2017-09-12T17:11:21Z</cp:lastPrinted>
  <dcterms:created xsi:type="dcterms:W3CDTF">2017-04-24T21:14:56Z</dcterms:created>
  <dcterms:modified xsi:type="dcterms:W3CDTF">2018-01-31T21:14:42Z</dcterms:modified>
</cp:coreProperties>
</file>